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user\Documents\OPUS\Analiza\właściwe\"/>
    </mc:Choice>
  </mc:AlternateContent>
  <xr:revisionPtr revIDLastSave="0" documentId="13_ncr:1_{5182E566-091C-4199-944B-95D46CB4E519}" xr6:coauthVersionLast="47" xr6:coauthVersionMax="47" xr10:uidLastSave="{00000000-0000-0000-0000-000000000000}"/>
  <bookViews>
    <workbookView xWindow="-120" yWindow="735" windowWidth="29040" windowHeight="14985" activeTab="2" xr2:uid="{00000000-000D-0000-FFFF-FFFF00000000}"/>
  </bookViews>
  <sheets>
    <sheet name="I tura" sheetId="3" r:id="rId1"/>
    <sheet name="positive_II tura" sheetId="1" r:id="rId2"/>
    <sheet name="negative_II tura" sheetId="4" r:id="rId3"/>
    <sheet name="Arkusz1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4" i="4" l="1"/>
  <c r="BE4" i="4"/>
  <c r="BD5" i="4"/>
  <c r="BE5" i="4"/>
  <c r="BD6" i="4"/>
  <c r="BE6" i="4"/>
  <c r="BD7" i="4"/>
  <c r="BE7" i="4"/>
  <c r="BD8" i="4"/>
  <c r="BE8" i="4"/>
  <c r="BE3" i="4"/>
  <c r="BD3" i="4"/>
  <c r="BC4" i="4"/>
  <c r="BC5" i="4"/>
  <c r="BC6" i="4"/>
  <c r="BC7" i="4"/>
  <c r="BC8" i="4"/>
  <c r="BC3" i="4"/>
  <c r="R2" i="2" a="1"/>
  <c r="R2" i="2" s="1"/>
  <c r="R3" i="2" a="1"/>
  <c r="R3" i="2" s="1"/>
  <c r="R4" i="2" a="1"/>
  <c r="R4" i="2" s="1"/>
  <c r="R5" i="2" a="1"/>
  <c r="R5" i="2" s="1"/>
  <c r="R6" i="2" a="1"/>
  <c r="R6" i="2" s="1"/>
  <c r="R7" i="2" a="1"/>
  <c r="R7" i="2" s="1"/>
  <c r="R8" i="2" a="1"/>
  <c r="R8" i="2" s="1"/>
  <c r="BA4" i="4"/>
  <c r="BA5" i="4"/>
  <c r="BA6" i="4"/>
  <c r="BA7" i="4"/>
  <c r="BA8" i="4"/>
  <c r="BA3" i="4"/>
  <c r="AY4" i="4"/>
  <c r="AY5" i="4"/>
  <c r="AY6" i="4"/>
  <c r="AY7" i="4"/>
  <c r="AY8" i="4"/>
  <c r="AY3" i="4"/>
  <c r="AW4" i="4"/>
  <c r="AW5" i="4"/>
  <c r="AW6" i="4"/>
  <c r="AW7" i="4"/>
  <c r="AW8" i="4"/>
  <c r="AW3" i="4"/>
  <c r="AV4" i="4"/>
  <c r="AV5" i="4"/>
  <c r="AV6" i="4"/>
  <c r="AV7" i="4"/>
  <c r="AV8" i="4"/>
  <c r="AV3" i="4"/>
  <c r="AU4" i="4"/>
  <c r="AU5" i="4"/>
  <c r="AU6" i="4"/>
  <c r="AU7" i="4"/>
  <c r="AU8" i="4"/>
  <c r="AU3" i="4"/>
  <c r="AS4" i="4"/>
  <c r="AS5" i="4"/>
  <c r="AS6" i="4"/>
  <c r="AS7" i="4"/>
  <c r="AS8" i="4"/>
  <c r="AS3" i="4"/>
  <c r="AQ4" i="4"/>
  <c r="AQ5" i="4"/>
  <c r="AQ6" i="4"/>
  <c r="AQ7" i="4"/>
  <c r="AQ8" i="4"/>
  <c r="AQ3" i="4"/>
  <c r="AP4" i="4"/>
  <c r="AP5" i="4"/>
  <c r="AP6" i="4"/>
  <c r="AP7" i="4"/>
  <c r="AP8" i="4"/>
  <c r="AP3" i="4"/>
  <c r="AO4" i="4"/>
  <c r="AO5" i="4"/>
  <c r="AO6" i="4"/>
  <c r="AO7" i="4"/>
  <c r="AO8" i="4"/>
  <c r="AO3" i="4"/>
  <c r="AM4" i="4"/>
  <c r="AM5" i="4"/>
  <c r="AM6" i="4"/>
  <c r="AM7" i="4"/>
  <c r="AM8" i="4"/>
  <c r="AM3" i="4"/>
  <c r="AK4" i="4"/>
  <c r="AK5" i="4"/>
  <c r="AK6" i="4"/>
  <c r="AK7" i="4"/>
  <c r="AK8" i="4"/>
  <c r="AK3" i="4"/>
  <c r="AJ4" i="4"/>
  <c r="AJ5" i="4"/>
  <c r="AJ6" i="4"/>
  <c r="AJ7" i="4"/>
  <c r="AJ8" i="4"/>
  <c r="AJ3" i="4"/>
  <c r="AI4" i="4"/>
  <c r="AI5" i="4"/>
  <c r="AI6" i="4"/>
  <c r="AI7" i="4"/>
  <c r="AI8" i="4"/>
  <c r="AI3" i="4"/>
  <c r="AG4" i="4"/>
  <c r="AG5" i="4"/>
  <c r="AG6" i="4"/>
  <c r="AG7" i="4"/>
  <c r="AG8" i="4"/>
  <c r="AG3" i="4"/>
  <c r="AE4" i="4"/>
  <c r="AE5" i="4"/>
  <c r="AE6" i="4"/>
  <c r="AE7" i="4"/>
  <c r="AE8" i="4"/>
  <c r="AE3" i="4"/>
  <c r="AB4" i="4"/>
  <c r="AC4" i="4"/>
  <c r="AB5" i="4"/>
  <c r="AC5" i="4"/>
  <c r="AB6" i="4"/>
  <c r="AC6" i="4"/>
  <c r="AB7" i="4"/>
  <c r="AC7" i="4"/>
  <c r="AB8" i="4"/>
  <c r="AC8" i="4"/>
  <c r="AC3" i="4"/>
  <c r="AB3" i="4"/>
  <c r="AA4" i="4"/>
  <c r="AA5" i="4"/>
  <c r="AA6" i="4"/>
  <c r="AA7" i="4"/>
  <c r="AA8" i="4"/>
  <c r="AA3" i="4"/>
  <c r="Y4" i="4"/>
  <c r="Y5" i="4"/>
  <c r="Y6" i="4"/>
  <c r="Y7" i="4"/>
  <c r="Y8" i="4"/>
  <c r="Y3" i="4"/>
  <c r="V4" i="4"/>
  <c r="W4" i="4"/>
  <c r="V5" i="4"/>
  <c r="W5" i="4"/>
  <c r="V6" i="4"/>
  <c r="W6" i="4"/>
  <c r="V7" i="4"/>
  <c r="W7" i="4"/>
  <c r="V8" i="4"/>
  <c r="W8" i="4"/>
  <c r="W3" i="4"/>
  <c r="V3" i="4"/>
  <c r="U4" i="4"/>
  <c r="U5" i="4"/>
  <c r="U6" i="4"/>
  <c r="U7" i="4"/>
  <c r="U8" i="4"/>
  <c r="U3" i="4"/>
  <c r="S4" i="4"/>
  <c r="S5" i="4"/>
  <c r="S6" i="4"/>
  <c r="S7" i="4"/>
  <c r="S8" i="4"/>
  <c r="S3" i="4"/>
  <c r="P4" i="4"/>
  <c r="Q4" i="4"/>
  <c r="P5" i="4"/>
  <c r="Q5" i="4"/>
  <c r="P6" i="4"/>
  <c r="Q6" i="4"/>
  <c r="P7" i="4"/>
  <c r="Q7" i="4"/>
  <c r="P8" i="4"/>
  <c r="Q8" i="4"/>
  <c r="Q3" i="4"/>
  <c r="P3" i="4"/>
  <c r="O4" i="4"/>
  <c r="O5" i="4"/>
  <c r="O6" i="4"/>
  <c r="O7" i="4"/>
  <c r="O8" i="4"/>
  <c r="O3" i="4"/>
  <c r="M4" i="4"/>
  <c r="M5" i="4"/>
  <c r="M6" i="4"/>
  <c r="M7" i="4"/>
  <c r="M8" i="4"/>
  <c r="M3" i="4"/>
  <c r="J4" i="4"/>
  <c r="K4" i="4"/>
  <c r="J5" i="4"/>
  <c r="K5" i="4"/>
  <c r="J6" i="4"/>
  <c r="K6" i="4"/>
  <c r="J7" i="4"/>
  <c r="K7" i="4"/>
  <c r="J8" i="4"/>
  <c r="K8" i="4"/>
  <c r="K3" i="4"/>
  <c r="J3" i="4"/>
  <c r="I4" i="4"/>
  <c r="I5" i="4"/>
  <c r="I6" i="4"/>
  <c r="I7" i="4"/>
  <c r="I8" i="4"/>
  <c r="I3" i="4"/>
  <c r="G4" i="4"/>
  <c r="G5" i="4"/>
  <c r="G6" i="4"/>
  <c r="G7" i="4"/>
  <c r="G8" i="4"/>
  <c r="G3" i="4"/>
  <c r="E4" i="4"/>
  <c r="E5" i="4"/>
  <c r="E6" i="4"/>
  <c r="E7" i="4"/>
  <c r="E8" i="4"/>
  <c r="E3" i="4"/>
  <c r="M19" i="3"/>
  <c r="K19" i="3"/>
  <c r="O19" i="3" s="1"/>
  <c r="G19" i="3"/>
  <c r="E19" i="3"/>
  <c r="I19" i="3" s="1"/>
  <c r="O18" i="3"/>
  <c r="M18" i="3"/>
  <c r="K18" i="3"/>
  <c r="N18" i="3" s="1"/>
  <c r="I18" i="3"/>
  <c r="H18" i="3"/>
  <c r="G18" i="3"/>
  <c r="E18" i="3"/>
  <c r="M17" i="3"/>
  <c r="K17" i="3"/>
  <c r="N17" i="3" s="1"/>
  <c r="I17" i="3"/>
  <c r="H17" i="3"/>
  <c r="G17" i="3"/>
  <c r="E17" i="3"/>
  <c r="M16" i="3"/>
  <c r="K16" i="3"/>
  <c r="N16" i="3" s="1"/>
  <c r="I16" i="3"/>
  <c r="H16" i="3"/>
  <c r="G16" i="3"/>
  <c r="E16" i="3"/>
  <c r="M15" i="3"/>
  <c r="K15" i="3"/>
  <c r="N15" i="3" s="1"/>
  <c r="I15" i="3"/>
  <c r="H15" i="3"/>
  <c r="G15" i="3"/>
  <c r="E15" i="3"/>
  <c r="M14" i="3"/>
  <c r="K14" i="3"/>
  <c r="N14" i="3" s="1"/>
  <c r="I14" i="3"/>
  <c r="H14" i="3"/>
  <c r="G14" i="3"/>
  <c r="E14" i="3"/>
  <c r="M13" i="3"/>
  <c r="K13" i="3"/>
  <c r="N13" i="3" s="1"/>
  <c r="I13" i="3"/>
  <c r="H13" i="3"/>
  <c r="G13" i="3"/>
  <c r="E13" i="3"/>
  <c r="M12" i="3"/>
  <c r="K12" i="3"/>
  <c r="N12" i="3" s="1"/>
  <c r="I12" i="3"/>
  <c r="H12" i="3"/>
  <c r="G12" i="3"/>
  <c r="E12" i="3"/>
  <c r="M11" i="3"/>
  <c r="K11" i="3"/>
  <c r="N11" i="3" s="1"/>
  <c r="I11" i="3"/>
  <c r="H11" i="3"/>
  <c r="G11" i="3"/>
  <c r="E11" i="3"/>
  <c r="M10" i="3"/>
  <c r="K10" i="3"/>
  <c r="O10" i="3" s="1"/>
  <c r="I10" i="3"/>
  <c r="H10" i="3"/>
  <c r="G10" i="3"/>
  <c r="E10" i="3"/>
  <c r="M9" i="3"/>
  <c r="K9" i="3"/>
  <c r="N9" i="3" s="1"/>
  <c r="I9" i="3"/>
  <c r="H9" i="3"/>
  <c r="G9" i="3"/>
  <c r="E9" i="3"/>
  <c r="M8" i="3"/>
  <c r="K8" i="3"/>
  <c r="N8" i="3" s="1"/>
  <c r="I8" i="3"/>
  <c r="H8" i="3"/>
  <c r="G8" i="3"/>
  <c r="E8" i="3"/>
  <c r="M7" i="3"/>
  <c r="K7" i="3"/>
  <c r="N7" i="3" s="1"/>
  <c r="I7" i="3"/>
  <c r="H7" i="3"/>
  <c r="G7" i="3"/>
  <c r="E7" i="3"/>
  <c r="M6" i="3"/>
  <c r="K6" i="3"/>
  <c r="N6" i="3" s="1"/>
  <c r="I6" i="3"/>
  <c r="H6" i="3"/>
  <c r="G6" i="3"/>
  <c r="E6" i="3"/>
  <c r="M5" i="3"/>
  <c r="K5" i="3"/>
  <c r="N5" i="3" s="1"/>
  <c r="I5" i="3"/>
  <c r="H5" i="3"/>
  <c r="G5" i="3"/>
  <c r="E5" i="3"/>
  <c r="M4" i="3"/>
  <c r="K4" i="3"/>
  <c r="N4" i="3" s="1"/>
  <c r="I4" i="3"/>
  <c r="H4" i="3"/>
  <c r="G4" i="3"/>
  <c r="E4" i="3"/>
  <c r="M3" i="3"/>
  <c r="K3" i="3"/>
  <c r="N3" i="3" s="1"/>
  <c r="I3" i="3"/>
  <c r="H3" i="3"/>
  <c r="G3" i="3"/>
  <c r="E3" i="3"/>
  <c r="AZ4" i="1"/>
  <c r="BA4" i="1"/>
  <c r="AZ5" i="1"/>
  <c r="BA5" i="1"/>
  <c r="AZ6" i="1"/>
  <c r="BA6" i="1"/>
  <c r="AZ7" i="1"/>
  <c r="BA7" i="1"/>
  <c r="AZ8" i="1"/>
  <c r="BA8" i="1"/>
  <c r="AZ9" i="1"/>
  <c r="BA9" i="1"/>
  <c r="AZ10" i="1"/>
  <c r="BA10" i="1"/>
  <c r="AZ11" i="1"/>
  <c r="BA11" i="1"/>
  <c r="AZ12" i="1"/>
  <c r="BA12" i="1"/>
  <c r="AZ13" i="1"/>
  <c r="BA13" i="1"/>
  <c r="AZ14" i="1"/>
  <c r="BA14" i="1"/>
  <c r="AZ15" i="1"/>
  <c r="BA15" i="1"/>
  <c r="AZ16" i="1"/>
  <c r="BA16" i="1"/>
  <c r="AZ17" i="1"/>
  <c r="BA17" i="1"/>
  <c r="AZ18" i="1"/>
  <c r="BA18" i="1"/>
  <c r="AZ19" i="1"/>
  <c r="BA19" i="1"/>
  <c r="AZ20" i="1"/>
  <c r="BA20" i="1"/>
  <c r="AZ21" i="1"/>
  <c r="BA21" i="1"/>
  <c r="AZ22" i="1"/>
  <c r="BA22" i="1"/>
  <c r="AZ23" i="1"/>
  <c r="BA23" i="1"/>
  <c r="AZ24" i="1"/>
  <c r="BA24" i="1"/>
  <c r="AZ25" i="1"/>
  <c r="BA25" i="1"/>
  <c r="BA3" i="1"/>
  <c r="AZ3" i="1"/>
  <c r="AR4" i="1"/>
  <c r="AS4" i="1"/>
  <c r="AR5" i="1"/>
  <c r="AS5" i="1"/>
  <c r="AR6" i="1"/>
  <c r="AS6" i="1"/>
  <c r="AR7" i="1"/>
  <c r="AS7" i="1"/>
  <c r="AR8" i="1"/>
  <c r="AS8" i="1"/>
  <c r="AR9" i="1"/>
  <c r="AS9" i="1"/>
  <c r="AR10" i="1"/>
  <c r="AS10" i="1"/>
  <c r="AR11" i="1"/>
  <c r="AS11" i="1"/>
  <c r="AR12" i="1"/>
  <c r="AS12" i="1"/>
  <c r="AR13" i="1"/>
  <c r="AS13" i="1"/>
  <c r="AR14" i="1"/>
  <c r="AS14" i="1"/>
  <c r="AR15" i="1"/>
  <c r="AS15" i="1"/>
  <c r="AR16" i="1"/>
  <c r="AS16" i="1"/>
  <c r="AR17" i="1"/>
  <c r="AS17" i="1"/>
  <c r="AR18" i="1"/>
  <c r="AS18" i="1"/>
  <c r="AR19" i="1"/>
  <c r="AS19" i="1"/>
  <c r="AR20" i="1"/>
  <c r="AS20" i="1"/>
  <c r="AR21" i="1"/>
  <c r="AS21" i="1"/>
  <c r="AR22" i="1"/>
  <c r="AS22" i="1"/>
  <c r="AR23" i="1"/>
  <c r="AS23" i="1"/>
  <c r="AR24" i="1"/>
  <c r="AS24" i="1"/>
  <c r="AR25" i="1"/>
  <c r="AS25" i="1"/>
  <c r="AS3" i="1"/>
  <c r="AR3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3" i="1"/>
  <c r="AI4" i="1"/>
  <c r="AI5" i="1"/>
  <c r="AL5" i="1" s="1"/>
  <c r="AI6" i="1"/>
  <c r="AL6" i="1" s="1"/>
  <c r="AI7" i="1"/>
  <c r="AI8" i="1"/>
  <c r="AL8" i="1" s="1"/>
  <c r="AI9" i="1"/>
  <c r="AL9" i="1" s="1"/>
  <c r="AI10" i="1"/>
  <c r="AL10" i="1" s="1"/>
  <c r="AI11" i="1"/>
  <c r="AI12" i="1"/>
  <c r="AI13" i="1"/>
  <c r="AL13" i="1" s="1"/>
  <c r="AI14" i="1"/>
  <c r="AL14" i="1" s="1"/>
  <c r="AI15" i="1"/>
  <c r="AM15" i="1" s="1"/>
  <c r="AI16" i="1"/>
  <c r="AL16" i="1" s="1"/>
  <c r="AI17" i="1"/>
  <c r="AL17" i="1" s="1"/>
  <c r="AI18" i="1"/>
  <c r="AL18" i="1" s="1"/>
  <c r="AI19" i="1"/>
  <c r="AI20" i="1"/>
  <c r="AI21" i="1"/>
  <c r="AL21" i="1" s="1"/>
  <c r="AI22" i="1"/>
  <c r="AL22" i="1" s="1"/>
  <c r="AI23" i="1"/>
  <c r="AM23" i="1" s="1"/>
  <c r="AI24" i="1"/>
  <c r="AL24" i="1" s="1"/>
  <c r="AI25" i="1"/>
  <c r="AL25" i="1" s="1"/>
  <c r="AI3" i="1"/>
  <c r="AM3" i="1" s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3" i="1"/>
  <c r="AC4" i="1"/>
  <c r="AC5" i="1"/>
  <c r="AC6" i="1"/>
  <c r="AC7" i="1"/>
  <c r="AG7" i="1" s="1"/>
  <c r="AC8" i="1"/>
  <c r="AF8" i="1" s="1"/>
  <c r="AC9" i="1"/>
  <c r="AC10" i="1"/>
  <c r="AF10" i="1" s="1"/>
  <c r="AC11" i="1"/>
  <c r="AG11" i="1" s="1"/>
  <c r="AC12" i="1"/>
  <c r="AC13" i="1"/>
  <c r="AC14" i="1"/>
  <c r="AC15" i="1"/>
  <c r="AG15" i="1" s="1"/>
  <c r="AC16" i="1"/>
  <c r="AF16" i="1" s="1"/>
  <c r="AC17" i="1"/>
  <c r="AC18" i="1"/>
  <c r="AF18" i="1" s="1"/>
  <c r="AC19" i="1"/>
  <c r="AG19" i="1" s="1"/>
  <c r="AC20" i="1"/>
  <c r="AC21" i="1"/>
  <c r="AC22" i="1"/>
  <c r="AC23" i="1"/>
  <c r="AG23" i="1" s="1"/>
  <c r="AC24" i="1"/>
  <c r="AF24" i="1" s="1"/>
  <c r="AC25" i="1"/>
  <c r="AC3" i="1"/>
  <c r="AG3" i="1" s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3" i="1"/>
  <c r="W4" i="1"/>
  <c r="Z4" i="1" s="1"/>
  <c r="W5" i="1"/>
  <c r="W6" i="1"/>
  <c r="W7" i="1"/>
  <c r="W8" i="1"/>
  <c r="W9" i="1"/>
  <c r="W10" i="1"/>
  <c r="W11" i="1"/>
  <c r="W12" i="1"/>
  <c r="Z12" i="1" s="1"/>
  <c r="W13" i="1"/>
  <c r="W14" i="1"/>
  <c r="W15" i="1"/>
  <c r="W16" i="1"/>
  <c r="W17" i="1"/>
  <c r="W18" i="1"/>
  <c r="W19" i="1"/>
  <c r="W20" i="1"/>
  <c r="Z20" i="1" s="1"/>
  <c r="W21" i="1"/>
  <c r="W22" i="1"/>
  <c r="W23" i="1"/>
  <c r="W24" i="1"/>
  <c r="W25" i="1"/>
  <c r="W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3" i="1"/>
  <c r="Q4" i="1"/>
  <c r="Q5" i="1"/>
  <c r="T5" i="1" s="1"/>
  <c r="Q6" i="1"/>
  <c r="T6" i="1" s="1"/>
  <c r="Q7" i="1"/>
  <c r="T7" i="1" s="1"/>
  <c r="Q8" i="1"/>
  <c r="T8" i="1" s="1"/>
  <c r="Q9" i="1"/>
  <c r="T9" i="1" s="1"/>
  <c r="Q10" i="1"/>
  <c r="T10" i="1" s="1"/>
  <c r="Q11" i="1"/>
  <c r="T11" i="1" s="1"/>
  <c r="Q12" i="1"/>
  <c r="Q13" i="1"/>
  <c r="T13" i="1" s="1"/>
  <c r="Q14" i="1"/>
  <c r="T14" i="1" s="1"/>
  <c r="Q15" i="1"/>
  <c r="T15" i="1" s="1"/>
  <c r="Q16" i="1"/>
  <c r="T16" i="1" s="1"/>
  <c r="Q17" i="1"/>
  <c r="T17" i="1" s="1"/>
  <c r="Q18" i="1"/>
  <c r="T18" i="1" s="1"/>
  <c r="Q19" i="1"/>
  <c r="T19" i="1" s="1"/>
  <c r="Q20" i="1"/>
  <c r="Q21" i="1"/>
  <c r="T21" i="1" s="1"/>
  <c r="Q22" i="1"/>
  <c r="T22" i="1" s="1"/>
  <c r="Q23" i="1"/>
  <c r="T23" i="1" s="1"/>
  <c r="Q24" i="1"/>
  <c r="T24" i="1" s="1"/>
  <c r="Q25" i="1"/>
  <c r="T25" i="1" s="1"/>
  <c r="Q3" i="1"/>
  <c r="T3" i="1" s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3" i="1"/>
  <c r="O4" i="3" l="1"/>
  <c r="O3" i="3"/>
  <c r="O7" i="3"/>
  <c r="O11" i="3"/>
  <c r="O17" i="3"/>
  <c r="O6" i="3"/>
  <c r="O9" i="3"/>
  <c r="O13" i="3"/>
  <c r="O16" i="3"/>
  <c r="H19" i="3"/>
  <c r="O5" i="3"/>
  <c r="O8" i="3"/>
  <c r="O12" i="3"/>
  <c r="O14" i="3"/>
  <c r="O15" i="3"/>
  <c r="N10" i="3"/>
  <c r="N19" i="3"/>
  <c r="AL4" i="1"/>
  <c r="AL20" i="1"/>
  <c r="AF21" i="1"/>
  <c r="AF13" i="1"/>
  <c r="AF5" i="1"/>
  <c r="AM19" i="1"/>
  <c r="AL11" i="1"/>
  <c r="AL12" i="1"/>
  <c r="AL23" i="1"/>
  <c r="AL15" i="1"/>
  <c r="AL7" i="1"/>
  <c r="AM7" i="1"/>
  <c r="AM11" i="1"/>
  <c r="Z22" i="1"/>
  <c r="Z14" i="1"/>
  <c r="Z6" i="1"/>
  <c r="AF20" i="1"/>
  <c r="AF12" i="1"/>
  <c r="AF4" i="1"/>
  <c r="AL19" i="1"/>
  <c r="AL3" i="1"/>
  <c r="AM22" i="1"/>
  <c r="AM18" i="1"/>
  <c r="AM14" i="1"/>
  <c r="AM10" i="1"/>
  <c r="AM6" i="1"/>
  <c r="Z19" i="1"/>
  <c r="Z11" i="1"/>
  <c r="AF25" i="1"/>
  <c r="AF17" i="1"/>
  <c r="AF9" i="1"/>
  <c r="AM25" i="1"/>
  <c r="AM21" i="1"/>
  <c r="AM17" i="1"/>
  <c r="AM13" i="1"/>
  <c r="AM9" i="1"/>
  <c r="AM5" i="1"/>
  <c r="AM24" i="1"/>
  <c r="AM20" i="1"/>
  <c r="AM16" i="1"/>
  <c r="AM12" i="1"/>
  <c r="AM8" i="1"/>
  <c r="AM4" i="1"/>
  <c r="Z24" i="1"/>
  <c r="Z16" i="1"/>
  <c r="Z8" i="1"/>
  <c r="AF22" i="1"/>
  <c r="AF14" i="1"/>
  <c r="AF6" i="1"/>
  <c r="AF19" i="1"/>
  <c r="AF11" i="1"/>
  <c r="AF23" i="1"/>
  <c r="AF15" i="1"/>
  <c r="AF7" i="1"/>
  <c r="AA23" i="1"/>
  <c r="AA15" i="1"/>
  <c r="AA7" i="1"/>
  <c r="N25" i="1"/>
  <c r="N17" i="1"/>
  <c r="N9" i="1"/>
  <c r="Z21" i="1"/>
  <c r="Z13" i="1"/>
  <c r="Z5" i="1"/>
  <c r="AF3" i="1"/>
  <c r="AG22" i="1"/>
  <c r="AG18" i="1"/>
  <c r="AG14" i="1"/>
  <c r="AG10" i="1"/>
  <c r="AG6" i="1"/>
  <c r="AG25" i="1"/>
  <c r="AG21" i="1"/>
  <c r="AG17" i="1"/>
  <c r="AG13" i="1"/>
  <c r="AG9" i="1"/>
  <c r="AG5" i="1"/>
  <c r="N22" i="1"/>
  <c r="N14" i="1"/>
  <c r="N6" i="1"/>
  <c r="U20" i="1"/>
  <c r="U12" i="1"/>
  <c r="U4" i="1"/>
  <c r="AA3" i="1"/>
  <c r="Z18" i="1"/>
  <c r="Z10" i="1"/>
  <c r="AG24" i="1"/>
  <c r="AG20" i="1"/>
  <c r="AG16" i="1"/>
  <c r="AG12" i="1"/>
  <c r="AG8" i="1"/>
  <c r="AG4" i="1"/>
  <c r="Z25" i="1"/>
  <c r="Z17" i="1"/>
  <c r="Z9" i="1"/>
  <c r="AA19" i="1"/>
  <c r="AA11" i="1"/>
  <c r="Z23" i="1"/>
  <c r="Z15" i="1"/>
  <c r="Z7" i="1"/>
  <c r="Z3" i="1"/>
  <c r="AA22" i="1"/>
  <c r="AA18" i="1"/>
  <c r="AA14" i="1"/>
  <c r="AA10" i="1"/>
  <c r="AA6" i="1"/>
  <c r="AA25" i="1"/>
  <c r="AA21" i="1"/>
  <c r="AA17" i="1"/>
  <c r="AA13" i="1"/>
  <c r="AA9" i="1"/>
  <c r="AA5" i="1"/>
  <c r="AA24" i="1"/>
  <c r="AA20" i="1"/>
  <c r="AA16" i="1"/>
  <c r="AA12" i="1"/>
  <c r="AA8" i="1"/>
  <c r="AA4" i="1"/>
  <c r="H9" i="1"/>
  <c r="O23" i="1"/>
  <c r="O15" i="1"/>
  <c r="O7" i="1"/>
  <c r="H25" i="1"/>
  <c r="H17" i="1"/>
  <c r="O19" i="1"/>
  <c r="O11" i="1"/>
  <c r="T20" i="1"/>
  <c r="T12" i="1"/>
  <c r="T4" i="1"/>
  <c r="U19" i="1"/>
  <c r="U11" i="1"/>
  <c r="U3" i="1"/>
  <c r="U18" i="1"/>
  <c r="U10" i="1"/>
  <c r="U25" i="1"/>
  <c r="U17" i="1"/>
  <c r="U9" i="1"/>
  <c r="U24" i="1"/>
  <c r="U16" i="1"/>
  <c r="U8" i="1"/>
  <c r="U23" i="1"/>
  <c r="U15" i="1"/>
  <c r="U7" i="1"/>
  <c r="H24" i="1"/>
  <c r="H16" i="1"/>
  <c r="H8" i="1"/>
  <c r="U22" i="1"/>
  <c r="U14" i="1"/>
  <c r="U6" i="1"/>
  <c r="U21" i="1"/>
  <c r="U13" i="1"/>
  <c r="U5" i="1"/>
  <c r="N20" i="1"/>
  <c r="N12" i="1"/>
  <c r="N4" i="1"/>
  <c r="N21" i="1"/>
  <c r="N13" i="1"/>
  <c r="N5" i="1"/>
  <c r="N19" i="1"/>
  <c r="N11" i="1"/>
  <c r="I20" i="1"/>
  <c r="I12" i="1"/>
  <c r="I4" i="1"/>
  <c r="O3" i="1"/>
  <c r="N18" i="1"/>
  <c r="N10" i="1"/>
  <c r="N23" i="1"/>
  <c r="I3" i="1"/>
  <c r="I18" i="1"/>
  <c r="I10" i="1"/>
  <c r="N24" i="1"/>
  <c r="N16" i="1"/>
  <c r="N8" i="1"/>
  <c r="N15" i="1"/>
  <c r="N7" i="1"/>
  <c r="H21" i="1"/>
  <c r="H13" i="1"/>
  <c r="H5" i="1"/>
  <c r="H19" i="1"/>
  <c r="H11" i="1"/>
  <c r="N3" i="1"/>
  <c r="O22" i="1"/>
  <c r="O18" i="1"/>
  <c r="O14" i="1"/>
  <c r="O10" i="1"/>
  <c r="O6" i="1"/>
  <c r="H22" i="1"/>
  <c r="O25" i="1"/>
  <c r="O21" i="1"/>
  <c r="O17" i="1"/>
  <c r="O13" i="1"/>
  <c r="O9" i="1"/>
  <c r="O5" i="1"/>
  <c r="H6" i="1"/>
  <c r="O24" i="1"/>
  <c r="O20" i="1"/>
  <c r="O16" i="1"/>
  <c r="O12" i="1"/>
  <c r="O8" i="1"/>
  <c r="O4" i="1"/>
  <c r="H14" i="1"/>
  <c r="H23" i="1"/>
  <c r="H15" i="1"/>
  <c r="H7" i="1"/>
  <c r="H3" i="1"/>
  <c r="H18" i="1"/>
  <c r="H10" i="1"/>
  <c r="I25" i="1"/>
  <c r="I17" i="1"/>
  <c r="I9" i="1"/>
  <c r="H20" i="1"/>
  <c r="H12" i="1"/>
  <c r="H4" i="1"/>
  <c r="I19" i="1"/>
  <c r="I11" i="1"/>
  <c r="I24" i="1"/>
  <c r="I16" i="1"/>
  <c r="I8" i="1"/>
  <c r="I23" i="1"/>
  <c r="I15" i="1"/>
  <c r="I7" i="1"/>
  <c r="I22" i="1"/>
  <c r="I14" i="1"/>
  <c r="I6" i="1"/>
  <c r="I21" i="1"/>
  <c r="I13" i="1"/>
  <c r="I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<sst xmlns="http://schemas.openxmlformats.org/spreadsheetml/2006/main" count="211" uniqueCount="105">
  <si>
    <t>No.</t>
  </si>
  <si>
    <t>Center Mass (u)</t>
  </si>
  <si>
    <t>Lower Mass (u)</t>
  </si>
  <si>
    <t>Upper Mass (u)</t>
  </si>
  <si>
    <t>Assignment</t>
  </si>
  <si>
    <t>Description</t>
  </si>
  <si>
    <t>Mass Deviation (ppm)</t>
  </si>
  <si>
    <t>Explained (%)</t>
  </si>
  <si>
    <t>Resolution</t>
  </si>
  <si>
    <t>Area</t>
  </si>
  <si>
    <t>Uncorrected Area</t>
  </si>
  <si>
    <t>Norm. By Reference Peak</t>
  </si>
  <si>
    <t>Norm. By Total Ion Intensity</t>
  </si>
  <si>
    <t>Norm. By Total Shots</t>
  </si>
  <si>
    <t>Norm. By Corrected Total Ion Intensity</t>
  </si>
  <si>
    <t>Norm. By Primary Ion Dose</t>
  </si>
  <si>
    <t>RSF</t>
  </si>
  <si>
    <t xml:space="preserve">Coverage (1/cm^2) </t>
  </si>
  <si>
    <t>Color</t>
  </si>
  <si>
    <t>nan</t>
  </si>
  <si>
    <t>(null)</t>
  </si>
  <si>
    <t>total</t>
  </si>
  <si>
    <t>inf</t>
  </si>
  <si>
    <t>C_16H_31O+</t>
  </si>
  <si>
    <t>C_19H_37+</t>
  </si>
  <si>
    <t>C_19H_35O_3+</t>
  </si>
  <si>
    <t>C_23H_37+</t>
  </si>
  <si>
    <t>C_25H_39+</t>
  </si>
  <si>
    <t>C_22H_45O_2+</t>
  </si>
  <si>
    <t>C_33H_59O_4+</t>
  </si>
  <si>
    <t>C_33H_61O_4+</t>
  </si>
  <si>
    <t>C_37H_65N+</t>
  </si>
  <si>
    <t>C_39H_65O+</t>
  </si>
  <si>
    <t>C_39H_67O+</t>
  </si>
  <si>
    <t>C_34H_69O_6+</t>
  </si>
  <si>
    <t>C_34H_71O_6+</t>
  </si>
  <si>
    <t>C_34H_73O_6+</t>
  </si>
  <si>
    <t>C_41H_71O+</t>
  </si>
  <si>
    <t>C_43H_67O+</t>
  </si>
  <si>
    <t>C_36H_73O_6+</t>
  </si>
  <si>
    <t>C_36H_75O_6+</t>
  </si>
  <si>
    <t>C_39H_73O_4+</t>
  </si>
  <si>
    <t>C_39H_75O_4+</t>
  </si>
  <si>
    <t>All_EVs_7000_NG_1</t>
  </si>
  <si>
    <t>All_EVs_7000_NG_2</t>
  </si>
  <si>
    <t>All_EVs_7000_HG_1</t>
  </si>
  <si>
    <t>All_EVs_7000_HG_2</t>
  </si>
  <si>
    <t>All_EVs_150000_NG_1</t>
  </si>
  <si>
    <t>All_EVs_150000_NG_2</t>
  </si>
  <si>
    <t>All_EVs_150000_HG_1</t>
  </si>
  <si>
    <t>All_EVs_150000_HG_2</t>
  </si>
  <si>
    <t>Ectosomes_18000_NG_1</t>
  </si>
  <si>
    <t>Ectosomes_18000_NG_2</t>
  </si>
  <si>
    <t>Ectosomes_18000_HG_1</t>
  </si>
  <si>
    <t>Ectosomes_18000_HG_2</t>
  </si>
  <si>
    <t>Exosomes_18_15000_NG_1</t>
  </si>
  <si>
    <t>Exosomes_18_15000_NG_2</t>
  </si>
  <si>
    <t>Exosomes_18_15000_HG_1</t>
  </si>
  <si>
    <t>Exosomes_18_15000_HG_2</t>
  </si>
  <si>
    <t>Exosomes_18_15000_HG_3</t>
  </si>
  <si>
    <t>All_EVs_7000_NG__śr</t>
  </si>
  <si>
    <t>All_EVs_7000_NG_odch_śr</t>
  </si>
  <si>
    <t>All_EVs_150000_HG_śr</t>
  </si>
  <si>
    <t>All_EVs_150000_HG_odch</t>
  </si>
  <si>
    <t>Ectosomes_18000_NG_śr</t>
  </si>
  <si>
    <t>Ectosomes_18000_NG_odch</t>
  </si>
  <si>
    <t>Ectosomes_18000_HG_śr</t>
  </si>
  <si>
    <t>Ectosomes_18000_HG_odch</t>
  </si>
  <si>
    <t>Exosomes_18_15000_NG_śr</t>
  </si>
  <si>
    <t>Exosomes_18_15000_NG_od</t>
  </si>
  <si>
    <t>Exosomes_18_15000_HG_śr</t>
  </si>
  <si>
    <t>Exosomes_18_15000_HG_od</t>
  </si>
  <si>
    <t>H1</t>
  </si>
  <si>
    <t>śrdn</t>
  </si>
  <si>
    <t>odch</t>
  </si>
  <si>
    <t>N1</t>
  </si>
  <si>
    <t>N2</t>
  </si>
  <si>
    <t>C_20H_40O_2-</t>
  </si>
  <si>
    <t>C_43H_78PO_13-</t>
  </si>
  <si>
    <t>All_EVs_7000_NG_3</t>
  </si>
  <si>
    <t>All_EVs_7000_NG_śr</t>
  </si>
  <si>
    <t>All_EVs_7000_NG_od</t>
  </si>
  <si>
    <t>All_EVs_7000_HG_śr</t>
  </si>
  <si>
    <t>All_EVs_7000_HG_od</t>
  </si>
  <si>
    <t>All_EVs_150000_NG_śr</t>
  </si>
  <si>
    <t>All_EVs_150000_NG_od</t>
  </si>
  <si>
    <t>All_EVs_150000_HG_od</t>
  </si>
  <si>
    <t>Ecto_18000_NG_1</t>
  </si>
  <si>
    <t>Ecto_18000_NG_2</t>
  </si>
  <si>
    <t>Ecto_18000_NG_3</t>
  </si>
  <si>
    <t>Ecto_18000_NG_śr</t>
  </si>
  <si>
    <t>Ecto_18000_NG_od</t>
  </si>
  <si>
    <t>Ecto_18000_HG_1</t>
  </si>
  <si>
    <t>Ecto_18000_HG_2</t>
  </si>
  <si>
    <t>Ecto_18000_HG_śr</t>
  </si>
  <si>
    <t>Ecto_18000_HG_od</t>
  </si>
  <si>
    <t>Exoso_18_150000_NG_1</t>
  </si>
  <si>
    <t>Exoso_18_150000_NG_2</t>
  </si>
  <si>
    <t>Exoso_18_150000_NG_śr</t>
  </si>
  <si>
    <t>Exoso_18_150000_NG_od</t>
  </si>
  <si>
    <t>Exoso_18_150000_HG_1</t>
  </si>
  <si>
    <t>Exoso_18_150000_HG_2</t>
  </si>
  <si>
    <t>Exoso_18_150000_HG_3</t>
  </si>
  <si>
    <t>Exoso_18_150000_HG_śr</t>
  </si>
  <si>
    <t>Exoso_18_150000_HG_od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</si>
</sst>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>
    <font>
      <sz val="11"/>
      <color theme="1"/>
      <name val="Calibri"/>
      <charset val="134"/>
      <scheme val="minor"/>
    </font>
    <font>
      <sz val="11"/>
      <color rgb="FF00000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2" fontId="0" fillId="0" borderId="0" xfId="0" applyNumberFormat="1">
      <alignment vertical="center"/>
    </xf>
    <xf numFmtId="11" fontId="0" fillId="0" borderId="0" xfId="0" applyNumberFormat="1">
      <alignment vertical="center"/>
    </xf>
    <xf numFmtId="2" fontId="1" fillId="0" borderId="0" xfId="0" applyNumberFormat="1" applyFont="1" applyAlignment="1">
      <alignment horizontal="center" vertical="center" wrapText="1"/>
    </xf>
    <xf numFmtId="0" fontId="0" fillId="0" borderId="0" xfId="0" applyAlignment="1"/>
    <xf numFmtId="2" fontId="0" fillId="0" borderId="0" xfId="0" applyNumberFormat="1" applyAlignment="1"/>
    <xf numFmtId="164" fontId="0" fillId="0" borderId="0" xfId="0" applyNumberFormat="1" applyAlignment="1"/>
    <xf numFmtId="164" fontId="0" fillId="0" borderId="0" xfId="0" applyNumberForma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560B4-7ED4-4587-9F59-803E0489C26F}">
  <dimension ref="A1:O19"/>
  <sheetViews>
    <sheetView workbookViewId="0">
      <selection activeCell="F27" sqref="F27"/>
    </sheetView>
  </sheetViews>
  <sheetFormatPr defaultRowHeight="15"/>
  <sheetData>
    <row r="1" spans="1:15">
      <c r="A1" s="5" t="s">
        <v>0</v>
      </c>
      <c r="B1" s="5" t="s">
        <v>1</v>
      </c>
      <c r="C1" s="5" t="s">
        <v>4</v>
      </c>
      <c r="D1" s="5" t="s">
        <v>9</v>
      </c>
      <c r="E1" s="5" t="s">
        <v>72</v>
      </c>
      <c r="F1" s="5" t="s">
        <v>9</v>
      </c>
      <c r="G1" s="5" t="s">
        <v>72</v>
      </c>
      <c r="H1" s="5" t="s">
        <v>73</v>
      </c>
      <c r="I1" s="5" t="s">
        <v>74</v>
      </c>
      <c r="J1" s="5" t="s">
        <v>9</v>
      </c>
      <c r="K1" s="5" t="s">
        <v>75</v>
      </c>
      <c r="L1" s="5" t="s">
        <v>9</v>
      </c>
      <c r="M1" s="5" t="s">
        <v>76</v>
      </c>
      <c r="N1" s="5" t="s">
        <v>73</v>
      </c>
      <c r="O1" s="5" t="s">
        <v>74</v>
      </c>
    </row>
    <row r="2" spans="1:15">
      <c r="A2" s="5">
        <v>1</v>
      </c>
      <c r="B2" s="5"/>
      <c r="C2" s="5" t="s">
        <v>20</v>
      </c>
      <c r="D2" s="5">
        <v>10799445.16</v>
      </c>
      <c r="E2" s="5"/>
      <c r="F2" s="5">
        <v>8800463.5999999996</v>
      </c>
      <c r="G2" s="5"/>
      <c r="H2" s="5"/>
      <c r="I2" s="5"/>
      <c r="J2" s="5">
        <v>6205017.1399999997</v>
      </c>
      <c r="K2" s="5"/>
      <c r="L2" s="5">
        <v>6213448.9800000004</v>
      </c>
      <c r="M2" s="5"/>
      <c r="N2" s="5"/>
      <c r="O2" s="5"/>
    </row>
    <row r="3" spans="1:15">
      <c r="A3" s="5">
        <v>2</v>
      </c>
      <c r="B3" s="5">
        <v>239.236729</v>
      </c>
      <c r="C3" s="5" t="s">
        <v>23</v>
      </c>
      <c r="D3" s="6">
        <v>3024.93</v>
      </c>
      <c r="E3" s="6">
        <f>(D3/$D$2)*10^6</f>
        <v>280.10050101499843</v>
      </c>
      <c r="F3" s="6">
        <v>945.47</v>
      </c>
      <c r="G3" s="6">
        <f>(F3/$F$2)*10^6</f>
        <v>107.43411290287025</v>
      </c>
      <c r="H3" s="6">
        <f>AVERAGE(E3,G3)</f>
        <v>193.76730695893434</v>
      </c>
      <c r="I3" s="6">
        <f>_xlfn.STDEV.P(E3,G3)</f>
        <v>86.333194056064116</v>
      </c>
      <c r="J3" s="6">
        <v>739.3</v>
      </c>
      <c r="K3" s="6">
        <f>(J3/$J$2)*10^6</f>
        <v>119.1455210065705</v>
      </c>
      <c r="L3" s="6">
        <v>768.67</v>
      </c>
      <c r="M3" s="6">
        <f>(L3/$L$2)*10^6</f>
        <v>123.71068024767139</v>
      </c>
      <c r="N3" s="6">
        <f>AVERAGE(K3,M3)</f>
        <v>121.42810062712095</v>
      </c>
      <c r="O3" s="6">
        <f>_xlfn.STDEV.P(K3,M3)</f>
        <v>2.2825796205504432</v>
      </c>
    </row>
    <row r="4" spans="1:15">
      <c r="A4" s="5">
        <v>3</v>
      </c>
      <c r="B4" s="5">
        <v>265.27191900000003</v>
      </c>
      <c r="C4" s="5" t="s">
        <v>24</v>
      </c>
      <c r="D4" s="6">
        <v>762.93</v>
      </c>
      <c r="E4" s="6">
        <f t="shared" ref="E4:E19" si="0">(D4/$D$2)*10^6</f>
        <v>70.645296003336526</v>
      </c>
      <c r="F4" s="6">
        <v>591.78</v>
      </c>
      <c r="G4" s="6">
        <f t="shared" ref="G4:G19" si="1">(F4/$F$2)*10^6</f>
        <v>67.244184726813714</v>
      </c>
      <c r="H4" s="6">
        <f t="shared" ref="H4:H19" si="2">AVERAGE(E4,G4)</f>
        <v>68.94474036507512</v>
      </c>
      <c r="I4" s="6">
        <f t="shared" ref="I4:I19" si="3">_xlfn.STDEV.P(E4,G4)</f>
        <v>1.700555638261406</v>
      </c>
      <c r="J4" s="6">
        <v>385.52</v>
      </c>
      <c r="K4" s="6">
        <f t="shared" ref="K4:K19" si="4">(J4/$J$2)*10^6</f>
        <v>62.130368265187421</v>
      </c>
      <c r="L4" s="6">
        <v>383.41</v>
      </c>
      <c r="M4" s="6">
        <f t="shared" ref="M4:M19" si="5">(L4/$L$2)*10^6</f>
        <v>61.706469504156132</v>
      </c>
      <c r="N4" s="6">
        <f t="shared" ref="N4:N19" si="6">AVERAGE(K4,M4)</f>
        <v>61.91841888467178</v>
      </c>
      <c r="O4" s="6">
        <f t="shared" ref="O4:O19" si="7">_xlfn.STDEV.P(K4,M4)</f>
        <v>0.21194938051564449</v>
      </c>
    </row>
    <row r="5" spans="1:15">
      <c r="A5" s="5">
        <v>4</v>
      </c>
      <c r="B5" s="5">
        <v>311.27180800000002</v>
      </c>
      <c r="C5" s="5" t="s">
        <v>25</v>
      </c>
      <c r="D5" s="6">
        <v>1072.46</v>
      </c>
      <c r="E5" s="6">
        <f t="shared" si="0"/>
        <v>99.306953654644971</v>
      </c>
      <c r="F5" s="6">
        <v>517.07000000000005</v>
      </c>
      <c r="G5" s="6">
        <f t="shared" si="1"/>
        <v>58.754859232643156</v>
      </c>
      <c r="H5" s="6">
        <f t="shared" si="2"/>
        <v>79.030906443644056</v>
      </c>
      <c r="I5" s="6">
        <f t="shared" si="3"/>
        <v>20.276047211000929</v>
      </c>
      <c r="J5" s="6">
        <v>758.75</v>
      </c>
      <c r="K5" s="6">
        <f t="shared" si="4"/>
        <v>122.28008124406244</v>
      </c>
      <c r="L5" s="6">
        <v>746.46</v>
      </c>
      <c r="M5" s="6">
        <f t="shared" si="5"/>
        <v>120.13617596325705</v>
      </c>
      <c r="N5" s="6">
        <f t="shared" si="6"/>
        <v>121.20812860365974</v>
      </c>
      <c r="O5" s="6">
        <f t="shared" si="7"/>
        <v>1.0719526404026993</v>
      </c>
    </row>
    <row r="6" spans="1:15">
      <c r="A6" s="5">
        <v>5</v>
      </c>
      <c r="B6" s="5">
        <v>313.28619300000003</v>
      </c>
      <c r="C6" s="5" t="s">
        <v>26</v>
      </c>
      <c r="D6" s="6">
        <v>6711.84</v>
      </c>
      <c r="E6" s="6">
        <f t="shared" si="0"/>
        <v>621.49859558155299</v>
      </c>
      <c r="F6" s="6">
        <v>1650.64</v>
      </c>
      <c r="G6" s="6">
        <f t="shared" si="1"/>
        <v>187.56284612097028</v>
      </c>
      <c r="H6" s="6">
        <f t="shared" si="2"/>
        <v>404.53072085126166</v>
      </c>
      <c r="I6" s="6">
        <f t="shared" si="3"/>
        <v>216.96787473029133</v>
      </c>
      <c r="J6" s="6">
        <v>1087.8900000000001</v>
      </c>
      <c r="K6" s="6">
        <f t="shared" si="4"/>
        <v>175.3242538182578</v>
      </c>
      <c r="L6" s="6">
        <v>1097</v>
      </c>
      <c r="M6" s="6">
        <f t="shared" si="5"/>
        <v>176.55250787944829</v>
      </c>
      <c r="N6" s="6">
        <f t="shared" si="6"/>
        <v>175.93838084885306</v>
      </c>
      <c r="O6" s="6">
        <f t="shared" si="7"/>
        <v>0.61412703059524176</v>
      </c>
    </row>
    <row r="7" spans="1:15">
      <c r="A7" s="5">
        <v>6</v>
      </c>
      <c r="B7" s="5">
        <v>339.302369</v>
      </c>
      <c r="C7" s="5" t="s">
        <v>27</v>
      </c>
      <c r="D7" s="6">
        <v>1175.06</v>
      </c>
      <c r="E7" s="6">
        <f t="shared" si="0"/>
        <v>108.80744173342326</v>
      </c>
      <c r="F7" s="6">
        <v>435.35</v>
      </c>
      <c r="G7" s="6">
        <f t="shared" si="1"/>
        <v>49.468984793028412</v>
      </c>
      <c r="H7" s="6">
        <f t="shared" si="2"/>
        <v>79.138213263225836</v>
      </c>
      <c r="I7" s="6">
        <f t="shared" si="3"/>
        <v>29.669228470197414</v>
      </c>
      <c r="J7" s="6">
        <v>797.57</v>
      </c>
      <c r="K7" s="6">
        <f t="shared" si="4"/>
        <v>128.53630892629573</v>
      </c>
      <c r="L7" s="6">
        <v>796.66</v>
      </c>
      <c r="M7" s="6">
        <f t="shared" si="5"/>
        <v>128.21542472856999</v>
      </c>
      <c r="N7" s="6">
        <f t="shared" si="6"/>
        <v>128.37586682743284</v>
      </c>
      <c r="O7" s="6">
        <f t="shared" si="7"/>
        <v>0.16044209886287319</v>
      </c>
    </row>
    <row r="8" spans="1:15">
      <c r="A8" s="5">
        <v>7</v>
      </c>
      <c r="B8" s="5">
        <v>341.31576699999999</v>
      </c>
      <c r="C8" s="5" t="s">
        <v>28</v>
      </c>
      <c r="D8" s="6">
        <v>7978.95</v>
      </c>
      <c r="E8" s="6">
        <f t="shared" si="0"/>
        <v>738.82962335446496</v>
      </c>
      <c r="F8" s="6">
        <v>1501.76</v>
      </c>
      <c r="G8" s="6">
        <f t="shared" si="1"/>
        <v>170.64555553641515</v>
      </c>
      <c r="H8" s="6">
        <f t="shared" si="2"/>
        <v>454.73758944544005</v>
      </c>
      <c r="I8" s="6">
        <f t="shared" si="3"/>
        <v>284.09203390902496</v>
      </c>
      <c r="J8" s="6">
        <v>1604.25</v>
      </c>
      <c r="K8" s="6">
        <f t="shared" si="4"/>
        <v>258.54078462706713</v>
      </c>
      <c r="L8" s="6">
        <v>1639.95</v>
      </c>
      <c r="M8" s="6">
        <f t="shared" si="5"/>
        <v>263.93553810109501</v>
      </c>
      <c r="N8" s="6">
        <f t="shared" si="6"/>
        <v>261.23816136408107</v>
      </c>
      <c r="O8" s="6">
        <f t="shared" si="7"/>
        <v>2.6973767370139399</v>
      </c>
    </row>
    <row r="9" spans="1:15">
      <c r="A9" s="5">
        <v>8</v>
      </c>
      <c r="B9" s="5">
        <v>521.39179999999999</v>
      </c>
      <c r="C9" s="5" t="s">
        <v>30</v>
      </c>
      <c r="D9" s="6">
        <v>385.17</v>
      </c>
      <c r="E9" s="6">
        <f t="shared" si="0"/>
        <v>35.66572118229081</v>
      </c>
      <c r="F9" s="6">
        <v>262.52</v>
      </c>
      <c r="G9" s="6">
        <f t="shared" si="1"/>
        <v>29.830246670186781</v>
      </c>
      <c r="H9" s="6">
        <f t="shared" si="2"/>
        <v>32.747983926238796</v>
      </c>
      <c r="I9" s="6">
        <f t="shared" si="3"/>
        <v>2.9177372560520141</v>
      </c>
      <c r="J9" s="6">
        <v>192.64</v>
      </c>
      <c r="K9" s="6">
        <f t="shared" si="4"/>
        <v>31.045844943467799</v>
      </c>
      <c r="L9" s="6">
        <v>201.69</v>
      </c>
      <c r="M9" s="6">
        <f t="shared" si="5"/>
        <v>32.460232738565111</v>
      </c>
      <c r="N9" s="6">
        <f t="shared" si="6"/>
        <v>31.753038841016455</v>
      </c>
      <c r="O9" s="6">
        <f t="shared" si="7"/>
        <v>0.70719389754865603</v>
      </c>
    </row>
    <row r="10" spans="1:15">
      <c r="A10" s="5">
        <v>9</v>
      </c>
      <c r="B10" s="5">
        <v>523.50761499999999</v>
      </c>
      <c r="C10" s="5" t="s">
        <v>31</v>
      </c>
      <c r="D10" s="6">
        <v>279.14</v>
      </c>
      <c r="E10" s="6">
        <f t="shared" si="0"/>
        <v>25.84762419405628</v>
      </c>
      <c r="F10" s="6">
        <v>235.77</v>
      </c>
      <c r="G10" s="6">
        <f t="shared" si="1"/>
        <v>26.790634075232127</v>
      </c>
      <c r="H10" s="6">
        <f t="shared" si="2"/>
        <v>26.319129134644204</v>
      </c>
      <c r="I10" s="6">
        <f t="shared" si="3"/>
        <v>0.47150494058792347</v>
      </c>
      <c r="J10" s="6">
        <v>129.57</v>
      </c>
      <c r="K10" s="6">
        <f t="shared" si="4"/>
        <v>20.881489458705992</v>
      </c>
      <c r="L10" s="6">
        <v>134.56</v>
      </c>
      <c r="M10" s="6">
        <f t="shared" si="5"/>
        <v>21.656249280089845</v>
      </c>
      <c r="N10" s="6">
        <f t="shared" si="6"/>
        <v>21.268869369397919</v>
      </c>
      <c r="O10" s="6">
        <f t="shared" si="7"/>
        <v>0.38737991069192645</v>
      </c>
    </row>
    <row r="11" spans="1:15">
      <c r="A11" s="5">
        <v>10</v>
      </c>
      <c r="B11" s="5">
        <v>547.46531900000002</v>
      </c>
      <c r="C11" s="5" t="s">
        <v>20</v>
      </c>
      <c r="D11" s="6">
        <v>183.38</v>
      </c>
      <c r="E11" s="6">
        <f t="shared" si="0"/>
        <v>16.980501987196533</v>
      </c>
      <c r="F11" s="6">
        <v>137.18</v>
      </c>
      <c r="G11" s="6">
        <f t="shared" si="1"/>
        <v>15.587815169191769</v>
      </c>
      <c r="H11" s="6">
        <f t="shared" si="2"/>
        <v>16.284158578194152</v>
      </c>
      <c r="I11" s="6">
        <f t="shared" si="3"/>
        <v>0.6963434090023819</v>
      </c>
      <c r="J11" s="6">
        <v>115.33</v>
      </c>
      <c r="K11" s="6">
        <f t="shared" si="4"/>
        <v>18.586572349097494</v>
      </c>
      <c r="L11" s="6">
        <v>99.26</v>
      </c>
      <c r="M11" s="6">
        <f t="shared" si="5"/>
        <v>15.97502455069648</v>
      </c>
      <c r="N11" s="6">
        <f t="shared" si="6"/>
        <v>17.280798449896988</v>
      </c>
      <c r="O11" s="6">
        <f t="shared" si="7"/>
        <v>1.3057738992005072</v>
      </c>
    </row>
    <row r="12" spans="1:15">
      <c r="A12" s="5">
        <v>11</v>
      </c>
      <c r="B12" s="5">
        <v>549.51961300000005</v>
      </c>
      <c r="C12" s="5" t="s">
        <v>32</v>
      </c>
      <c r="D12" s="6">
        <v>146.38</v>
      </c>
      <c r="E12" s="6">
        <f t="shared" si="0"/>
        <v>13.554400048455822</v>
      </c>
      <c r="F12" s="6">
        <v>117.24</v>
      </c>
      <c r="G12" s="6">
        <f t="shared" si="1"/>
        <v>13.322025444205009</v>
      </c>
      <c r="H12" s="6">
        <f t="shared" si="2"/>
        <v>13.438212746330414</v>
      </c>
      <c r="I12" s="6">
        <f t="shared" si="3"/>
        <v>0.11618730212540651</v>
      </c>
      <c r="J12" s="6">
        <v>130.58000000000001</v>
      </c>
      <c r="K12" s="6">
        <f t="shared" si="4"/>
        <v>21.044260967182442</v>
      </c>
      <c r="L12" s="6">
        <v>137.62</v>
      </c>
      <c r="M12" s="6">
        <f t="shared" si="5"/>
        <v>22.148729384110915</v>
      </c>
      <c r="N12" s="6">
        <f t="shared" si="6"/>
        <v>21.59649517564668</v>
      </c>
      <c r="O12" s="6">
        <f t="shared" si="7"/>
        <v>0.55223420846423643</v>
      </c>
    </row>
    <row r="13" spans="1:15">
      <c r="A13" s="5">
        <v>12</v>
      </c>
      <c r="B13" s="5">
        <v>551.52441899999997</v>
      </c>
      <c r="C13" s="5" t="s">
        <v>33</v>
      </c>
      <c r="D13" s="6">
        <v>383.14</v>
      </c>
      <c r="E13" s="6">
        <f t="shared" si="0"/>
        <v>35.47774856240855</v>
      </c>
      <c r="F13" s="6">
        <v>240.76</v>
      </c>
      <c r="G13" s="6">
        <f t="shared" si="1"/>
        <v>27.357649658365723</v>
      </c>
      <c r="H13" s="6">
        <f t="shared" si="2"/>
        <v>31.417699110387137</v>
      </c>
      <c r="I13" s="6">
        <f t="shared" si="3"/>
        <v>4.0600494520214241</v>
      </c>
      <c r="J13" s="6">
        <v>878.31</v>
      </c>
      <c r="K13" s="6">
        <f t="shared" si="4"/>
        <v>141.54836000984844</v>
      </c>
      <c r="L13" s="6">
        <v>913.47</v>
      </c>
      <c r="M13" s="6">
        <f t="shared" si="5"/>
        <v>147.01496752291672</v>
      </c>
      <c r="N13" s="6">
        <f t="shared" si="6"/>
        <v>144.28166376638256</v>
      </c>
      <c r="O13" s="6">
        <f t="shared" si="7"/>
        <v>2.7333037565341414</v>
      </c>
    </row>
    <row r="14" spans="1:15">
      <c r="A14" s="5">
        <v>13</v>
      </c>
      <c r="B14" s="5">
        <v>577.547414</v>
      </c>
      <c r="C14" s="5" t="s">
        <v>36</v>
      </c>
      <c r="D14" s="6">
        <v>210.79</v>
      </c>
      <c r="E14" s="6">
        <f t="shared" si="0"/>
        <v>19.518595342355532</v>
      </c>
      <c r="F14" s="6">
        <v>133.25</v>
      </c>
      <c r="G14" s="6">
        <f t="shared" si="1"/>
        <v>15.141247786082543</v>
      </c>
      <c r="H14" s="6">
        <f t="shared" si="2"/>
        <v>17.329921564219038</v>
      </c>
      <c r="I14" s="6">
        <f t="shared" si="3"/>
        <v>2.1886737781364864</v>
      </c>
      <c r="J14" s="6">
        <v>304.3</v>
      </c>
      <c r="K14" s="6">
        <f t="shared" si="4"/>
        <v>49.040960425131075</v>
      </c>
      <c r="L14" s="6">
        <v>306.25</v>
      </c>
      <c r="M14" s="6">
        <f t="shared" si="5"/>
        <v>49.288245704722918</v>
      </c>
      <c r="N14" s="6">
        <f t="shared" si="6"/>
        <v>49.164603064926993</v>
      </c>
      <c r="O14" s="6">
        <f t="shared" si="7"/>
        <v>0.12364263979592138</v>
      </c>
    </row>
    <row r="15" spans="1:15">
      <c r="A15" s="5">
        <v>14</v>
      </c>
      <c r="B15" s="5">
        <v>579.55487400000004</v>
      </c>
      <c r="C15" s="5" t="s">
        <v>37</v>
      </c>
      <c r="D15" s="6">
        <v>630.77</v>
      </c>
      <c r="E15" s="6">
        <f t="shared" si="0"/>
        <v>58.407630267553486</v>
      </c>
      <c r="F15" s="6">
        <v>202.61</v>
      </c>
      <c r="G15" s="6">
        <f t="shared" si="1"/>
        <v>23.02265076126217</v>
      </c>
      <c r="H15" s="6">
        <f t="shared" si="2"/>
        <v>40.715140514407828</v>
      </c>
      <c r="I15" s="6">
        <f t="shared" si="3"/>
        <v>17.692489753145658</v>
      </c>
      <c r="J15" s="6">
        <v>2378.5100000000002</v>
      </c>
      <c r="K15" s="6">
        <f t="shared" si="4"/>
        <v>383.32045606565401</v>
      </c>
      <c r="L15" s="6">
        <v>2461.17</v>
      </c>
      <c r="M15" s="6">
        <f t="shared" si="5"/>
        <v>396.10367895867068</v>
      </c>
      <c r="N15" s="6">
        <f t="shared" si="6"/>
        <v>389.71206751216232</v>
      </c>
      <c r="O15" s="6">
        <f t="shared" si="7"/>
        <v>6.3916114465083353</v>
      </c>
    </row>
    <row r="16" spans="1:15">
      <c r="A16" s="5">
        <v>15</v>
      </c>
      <c r="B16" s="5">
        <v>591.49006199999997</v>
      </c>
      <c r="C16" s="5" t="s">
        <v>20</v>
      </c>
      <c r="D16" s="6">
        <v>262.55</v>
      </c>
      <c r="E16" s="6">
        <f t="shared" si="0"/>
        <v>24.311434162604705</v>
      </c>
      <c r="F16" s="6">
        <v>180.3</v>
      </c>
      <c r="G16" s="6">
        <f t="shared" si="1"/>
        <v>20.487557041881296</v>
      </c>
      <c r="H16" s="6">
        <f t="shared" si="2"/>
        <v>22.399495602243</v>
      </c>
      <c r="I16" s="6">
        <f t="shared" si="3"/>
        <v>1.9119385603617047</v>
      </c>
      <c r="J16" s="6">
        <v>126.29</v>
      </c>
      <c r="K16" s="6">
        <f t="shared" si="4"/>
        <v>20.352884955931003</v>
      </c>
      <c r="L16" s="6">
        <v>130.30000000000001</v>
      </c>
      <c r="M16" s="6">
        <f t="shared" si="5"/>
        <v>20.9706397235115</v>
      </c>
      <c r="N16" s="6">
        <f t="shared" si="6"/>
        <v>20.66176233972125</v>
      </c>
      <c r="O16" s="6">
        <f t="shared" si="7"/>
        <v>0.30887738379024832</v>
      </c>
    </row>
    <row r="17" spans="1:15">
      <c r="A17" s="5">
        <v>16</v>
      </c>
      <c r="B17" s="5">
        <v>603.57822899999996</v>
      </c>
      <c r="C17" s="5" t="s">
        <v>40</v>
      </c>
      <c r="D17" s="6">
        <v>169.45</v>
      </c>
      <c r="E17" s="6">
        <f t="shared" si="0"/>
        <v>15.690620905935504</v>
      </c>
      <c r="F17" s="6">
        <v>105.15</v>
      </c>
      <c r="G17" s="6">
        <f t="shared" si="1"/>
        <v>11.948234181662885</v>
      </c>
      <c r="H17" s="6">
        <f t="shared" si="2"/>
        <v>13.819427543799193</v>
      </c>
      <c r="I17" s="6">
        <f t="shared" si="3"/>
        <v>1.8711933621363177</v>
      </c>
      <c r="J17" s="6">
        <v>101.37</v>
      </c>
      <c r="K17" s="6">
        <f t="shared" si="4"/>
        <v>16.336780014116126</v>
      </c>
      <c r="L17" s="6">
        <v>94.34</v>
      </c>
      <c r="M17" s="6">
        <f t="shared" si="5"/>
        <v>15.183193795211624</v>
      </c>
      <c r="N17" s="6">
        <f t="shared" si="6"/>
        <v>15.759986904663876</v>
      </c>
      <c r="O17" s="6">
        <f t="shared" si="7"/>
        <v>0.57679310945225115</v>
      </c>
    </row>
    <row r="18" spans="1:15">
      <c r="A18" s="5">
        <v>17</v>
      </c>
      <c r="B18" s="5">
        <v>605.57000900000003</v>
      </c>
      <c r="C18" s="5" t="s">
        <v>41</v>
      </c>
      <c r="D18" s="6">
        <v>226.91</v>
      </c>
      <c r="E18" s="6">
        <f t="shared" si="0"/>
        <v>21.011264619450134</v>
      </c>
      <c r="F18" s="6">
        <v>163.37</v>
      </c>
      <c r="G18" s="6">
        <f t="shared" si="1"/>
        <v>18.563794752812797</v>
      </c>
      <c r="H18" s="6">
        <f t="shared" si="2"/>
        <v>19.787529686131464</v>
      </c>
      <c r="I18" s="6">
        <f t="shared" si="3"/>
        <v>1.2237349333186689</v>
      </c>
      <c r="J18" s="6">
        <v>240.55</v>
      </c>
      <c r="K18" s="6">
        <f t="shared" si="4"/>
        <v>38.767016201989094</v>
      </c>
      <c r="L18" s="6">
        <v>257.77999999999997</v>
      </c>
      <c r="M18" s="6">
        <f t="shared" si="5"/>
        <v>41.487425233513378</v>
      </c>
      <c r="N18" s="6">
        <f t="shared" si="6"/>
        <v>40.127220717751236</v>
      </c>
      <c r="O18" s="6">
        <f t="shared" si="7"/>
        <v>1.3602045157621419</v>
      </c>
    </row>
    <row r="19" spans="1:15">
      <c r="A19" s="5">
        <v>18</v>
      </c>
      <c r="B19" s="5">
        <v>607.58661400000005</v>
      </c>
      <c r="C19" s="5" t="s">
        <v>42</v>
      </c>
      <c r="D19" s="6">
        <v>457.42</v>
      </c>
      <c r="E19" s="6">
        <f t="shared" si="0"/>
        <v>42.355879697804774</v>
      </c>
      <c r="F19" s="6">
        <v>166.38</v>
      </c>
      <c r="G19" s="6">
        <f t="shared" si="1"/>
        <v>18.905822188731058</v>
      </c>
      <c r="H19" s="6">
        <f t="shared" si="2"/>
        <v>30.630850943267916</v>
      </c>
      <c r="I19" s="6">
        <f t="shared" si="3"/>
        <v>11.725028754536856</v>
      </c>
      <c r="J19" s="6">
        <v>1892.2</v>
      </c>
      <c r="K19" s="6">
        <f t="shared" si="4"/>
        <v>304.94678053379238</v>
      </c>
      <c r="L19" s="6">
        <v>2006.48</v>
      </c>
      <c r="M19" s="6">
        <f t="shared" si="5"/>
        <v>322.92531997261204</v>
      </c>
      <c r="N19" s="6">
        <f t="shared" si="6"/>
        <v>313.93605025320221</v>
      </c>
      <c r="O19" s="6">
        <f t="shared" si="7"/>
        <v>8.9892697194098332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34"/>
  <sheetViews>
    <sheetView workbookViewId="0">
      <selection sqref="A1:BA25"/>
    </sheetView>
  </sheetViews>
  <sheetFormatPr defaultColWidth="9.140625" defaultRowHeight="15"/>
  <cols>
    <col min="1" max="1" width="9.28515625" bestFit="1" customWidth="1"/>
    <col min="2" max="2" width="14" customWidth="1"/>
    <col min="3" max="4" width="18.7109375" customWidth="1"/>
    <col min="5" max="5" width="20" customWidth="1"/>
    <col min="6" max="6" width="11.5703125" bestFit="1" customWidth="1"/>
    <col min="7" max="9" width="20.42578125" customWidth="1"/>
    <col min="10" max="10" width="11.5703125" bestFit="1" customWidth="1"/>
    <col min="11" max="11" width="19.85546875" customWidth="1"/>
    <col min="12" max="12" width="11.5703125" bestFit="1" customWidth="1"/>
    <col min="13" max="15" width="20" customWidth="1"/>
    <col min="16" max="16" width="11.5703125" bestFit="1" customWidth="1"/>
    <col min="17" max="17" width="22" customWidth="1"/>
    <col min="18" max="18" width="13.140625" customWidth="1"/>
    <col min="19" max="21" width="21.85546875" customWidth="1"/>
    <col min="22" max="22" width="11.5703125" bestFit="1" customWidth="1"/>
    <col min="23" max="23" width="24.7109375" customWidth="1"/>
    <col min="24" max="24" width="11.5703125" bestFit="1" customWidth="1"/>
    <col min="25" max="27" width="21" customWidth="1"/>
    <col min="28" max="28" width="11.5703125" bestFit="1" customWidth="1"/>
    <col min="29" max="29" width="24.42578125" customWidth="1"/>
    <col min="30" max="30" width="11.5703125" bestFit="1" customWidth="1"/>
    <col min="31" max="33" width="22.42578125" customWidth="1"/>
    <col min="34" max="34" width="11.5703125" bestFit="1" customWidth="1"/>
    <col min="35" max="35" width="23.28515625" customWidth="1"/>
    <col min="36" max="36" width="15.5703125" customWidth="1"/>
    <col min="37" max="39" width="24.140625" customWidth="1"/>
    <col min="40" max="40" width="11.5703125" bestFit="1" customWidth="1"/>
    <col min="41" max="41" width="25" customWidth="1"/>
    <col min="42" max="42" width="12.5703125" bestFit="1" customWidth="1"/>
    <col min="43" max="45" width="26.42578125" customWidth="1"/>
    <col min="46" max="46" width="11.5703125" bestFit="1" customWidth="1"/>
    <col min="47" max="47" width="31.7109375" customWidth="1"/>
    <col min="48" max="48" width="11.5703125" bestFit="1" customWidth="1"/>
    <col min="49" max="49" width="25.85546875" customWidth="1"/>
    <col min="50" max="50" width="12.85546875" customWidth="1"/>
    <col min="51" max="51" width="27" customWidth="1"/>
    <col min="52" max="52" width="26.140625" customWidth="1"/>
    <col min="53" max="53" width="28" customWidth="1"/>
  </cols>
  <sheetData>
    <row r="1" spans="1:53">
      <c r="A1" s="2" t="s">
        <v>0</v>
      </c>
      <c r="B1" s="2" t="s">
        <v>1</v>
      </c>
      <c r="C1" s="2" t="s">
        <v>4</v>
      </c>
      <c r="D1" s="2" t="s">
        <v>43</v>
      </c>
      <c r="E1" s="2" t="s">
        <v>43</v>
      </c>
      <c r="F1" s="2" t="s">
        <v>9</v>
      </c>
      <c r="G1" s="2" t="s">
        <v>44</v>
      </c>
      <c r="H1" s="2" t="s">
        <v>60</v>
      </c>
      <c r="I1" s="2" t="s">
        <v>61</v>
      </c>
      <c r="J1" s="2" t="s">
        <v>9</v>
      </c>
      <c r="K1" s="2" t="s">
        <v>45</v>
      </c>
      <c r="L1" s="2" t="s">
        <v>9</v>
      </c>
      <c r="M1" s="2" t="s">
        <v>46</v>
      </c>
      <c r="N1" s="2" t="s">
        <v>60</v>
      </c>
      <c r="O1" s="2" t="s">
        <v>61</v>
      </c>
      <c r="P1" s="2" t="s">
        <v>9</v>
      </c>
      <c r="Q1" s="2" t="s">
        <v>47</v>
      </c>
      <c r="R1" s="2" t="s">
        <v>9</v>
      </c>
      <c r="S1" s="2" t="s">
        <v>48</v>
      </c>
      <c r="T1" s="2" t="s">
        <v>60</v>
      </c>
      <c r="U1" s="2" t="s">
        <v>61</v>
      </c>
      <c r="V1" s="2" t="s">
        <v>9</v>
      </c>
      <c r="W1" s="2" t="s">
        <v>49</v>
      </c>
      <c r="X1" s="2" t="s">
        <v>9</v>
      </c>
      <c r="Y1" s="2" t="s">
        <v>50</v>
      </c>
      <c r="Z1" s="2" t="s">
        <v>62</v>
      </c>
      <c r="AA1" s="2" t="s">
        <v>63</v>
      </c>
      <c r="AB1" s="2" t="s">
        <v>9</v>
      </c>
      <c r="AC1" s="2" t="s">
        <v>51</v>
      </c>
      <c r="AD1" s="2" t="s">
        <v>9</v>
      </c>
      <c r="AE1" s="2" t="s">
        <v>52</v>
      </c>
      <c r="AF1" s="2" t="s">
        <v>64</v>
      </c>
      <c r="AG1" s="2" t="s">
        <v>65</v>
      </c>
      <c r="AH1" s="2" t="s">
        <v>9</v>
      </c>
      <c r="AI1" s="2" t="s">
        <v>53</v>
      </c>
      <c r="AJ1" s="2" t="s">
        <v>9</v>
      </c>
      <c r="AK1" s="2" t="s">
        <v>54</v>
      </c>
      <c r="AL1" s="2" t="s">
        <v>66</v>
      </c>
      <c r="AM1" s="2" t="s">
        <v>67</v>
      </c>
      <c r="AN1" s="2" t="s">
        <v>9</v>
      </c>
      <c r="AO1" s="2" t="s">
        <v>55</v>
      </c>
      <c r="AP1" s="2" t="s">
        <v>9</v>
      </c>
      <c r="AQ1" s="2" t="s">
        <v>56</v>
      </c>
      <c r="AR1" s="2" t="s">
        <v>68</v>
      </c>
      <c r="AS1" s="2" t="s">
        <v>69</v>
      </c>
      <c r="AT1" s="2" t="s">
        <v>9</v>
      </c>
      <c r="AU1" s="2" t="s">
        <v>57</v>
      </c>
      <c r="AV1" s="2" t="s">
        <v>9</v>
      </c>
      <c r="AW1" s="2" t="s">
        <v>58</v>
      </c>
      <c r="AX1" s="2" t="s">
        <v>9</v>
      </c>
      <c r="AY1" s="2" t="s">
        <v>59</v>
      </c>
      <c r="AZ1" s="2" t="s">
        <v>70</v>
      </c>
      <c r="BA1" s="2" t="s">
        <v>71</v>
      </c>
    </row>
    <row r="2" spans="1:53">
      <c r="A2" s="2">
        <v>1</v>
      </c>
      <c r="B2" s="2"/>
      <c r="C2" s="2" t="s">
        <v>20</v>
      </c>
      <c r="D2" s="2">
        <v>23717184.09</v>
      </c>
      <c r="E2" s="2"/>
      <c r="F2" s="2">
        <v>64230778.259999998</v>
      </c>
      <c r="G2" s="2"/>
      <c r="H2" s="2"/>
      <c r="I2" s="2"/>
      <c r="J2" s="2">
        <v>58259437.020000003</v>
      </c>
      <c r="K2" s="2"/>
      <c r="L2" s="2">
        <v>59348508.200000003</v>
      </c>
      <c r="M2" s="2"/>
      <c r="N2" s="2"/>
      <c r="O2" s="2"/>
      <c r="P2" s="2">
        <v>64603621.219999999</v>
      </c>
      <c r="Q2" s="2"/>
      <c r="R2" s="2">
        <v>75322114.280000001</v>
      </c>
      <c r="S2" s="2"/>
      <c r="T2" s="2"/>
      <c r="U2" s="2"/>
      <c r="V2" s="2">
        <v>84024154.030000001</v>
      </c>
      <c r="W2" s="2"/>
      <c r="X2" s="2">
        <v>95793006.730000004</v>
      </c>
      <c r="Y2" s="2"/>
      <c r="Z2" s="2"/>
      <c r="AA2" s="2"/>
      <c r="AB2" s="2">
        <v>88282679.430000007</v>
      </c>
      <c r="AC2" s="2"/>
      <c r="AD2" s="2">
        <v>86242873.510000005</v>
      </c>
      <c r="AE2" s="2"/>
      <c r="AF2" s="2"/>
      <c r="AG2" s="2"/>
      <c r="AH2" s="2">
        <v>64725663.240000002</v>
      </c>
      <c r="AI2" s="2"/>
      <c r="AJ2" s="2">
        <v>64387055.899999999</v>
      </c>
      <c r="AK2" s="2"/>
      <c r="AL2" s="2"/>
      <c r="AM2" s="2"/>
      <c r="AN2" s="2">
        <v>90859205.030000001</v>
      </c>
      <c r="AO2" s="2"/>
      <c r="AP2" s="2">
        <v>104758704.31999999</v>
      </c>
      <c r="AQ2" s="2"/>
      <c r="AR2" s="2"/>
      <c r="AS2" s="2"/>
      <c r="AT2" s="2">
        <v>55044474.93</v>
      </c>
      <c r="AU2" s="2"/>
      <c r="AV2" s="2">
        <v>58299176.270000003</v>
      </c>
      <c r="AW2" s="2"/>
      <c r="AX2" s="2">
        <v>56590100.950000003</v>
      </c>
      <c r="AY2" s="2"/>
      <c r="AZ2" s="2"/>
      <c r="BA2" s="2"/>
    </row>
    <row r="3" spans="1:53">
      <c r="A3" s="2">
        <v>2</v>
      </c>
      <c r="B3" s="2">
        <v>239.314098</v>
      </c>
      <c r="C3" s="4" t="s">
        <v>23</v>
      </c>
      <c r="D3" s="2">
        <v>222.12</v>
      </c>
      <c r="E3" s="2">
        <f>(D3/$D$2)*10^6</f>
        <v>9.3653613834221421</v>
      </c>
      <c r="F3" s="2">
        <v>1600.79</v>
      </c>
      <c r="G3" s="2">
        <f>(F3/$F$2)*10^6</f>
        <v>24.9224755384429</v>
      </c>
      <c r="H3" s="2">
        <f>AVERAGE(E3,G3)</f>
        <v>17.143918460932522</v>
      </c>
      <c r="I3" s="2">
        <f>_xlfn.STDEV.P(E3,G3)</f>
        <v>7.7785570775103787</v>
      </c>
      <c r="J3" s="2">
        <v>1759.37</v>
      </c>
      <c r="K3" s="2">
        <f>(J3/$J$2)*10^6</f>
        <v>30.198884335185426</v>
      </c>
      <c r="L3" s="2">
        <v>1880.95</v>
      </c>
      <c r="M3" s="2">
        <f>(L3/$L$2)*10^6</f>
        <v>31.693298737372476</v>
      </c>
      <c r="N3" s="2">
        <f>AVERAGE(K3,M3)</f>
        <v>30.946091536278949</v>
      </c>
      <c r="O3" s="2">
        <f>_xlfn.STDEV.P(K3,M3)</f>
        <v>0.74720720109352534</v>
      </c>
      <c r="P3" s="2">
        <v>1859.12</v>
      </c>
      <c r="Q3" s="2">
        <f>(P3/$P$2)*10^6</f>
        <v>28.777334225104603</v>
      </c>
      <c r="R3" s="2">
        <v>2092.48</v>
      </c>
      <c r="S3" s="2">
        <f>(R3/$R$2)*10^6</f>
        <v>27.780420398469996</v>
      </c>
      <c r="T3" s="2">
        <f>AVERAGE(Q3)</f>
        <v>28.777334225104603</v>
      </c>
      <c r="U3" s="2">
        <f>_xlfn.STDEV.P(Q3,S3)</f>
        <v>0.49845691331730357</v>
      </c>
      <c r="V3" s="2">
        <v>3034.84</v>
      </c>
      <c r="W3" s="2">
        <f>(V3/$V$2)*10^6</f>
        <v>36.118661770952677</v>
      </c>
      <c r="X3" s="2">
        <v>3451.68</v>
      </c>
      <c r="Y3" s="2">
        <f>(X3/$X$2)*10^6</f>
        <v>36.0326929681707</v>
      </c>
      <c r="Z3" s="2">
        <f>AVERAGE(W3,Y3)</f>
        <v>36.075677369561689</v>
      </c>
      <c r="AA3" s="2">
        <f>_xlfn.STDEV.P(W3,Y3)</f>
        <v>4.298440139098858E-2</v>
      </c>
      <c r="AB3" s="2">
        <v>2146.0700000000002</v>
      </c>
      <c r="AC3" s="2">
        <f>(AB3/$AB$2)*10^6</f>
        <v>24.309071879740973</v>
      </c>
      <c r="AD3" s="2">
        <v>2160.75</v>
      </c>
      <c r="AE3" s="2">
        <f>(AD3/$AD$2)*10^6</f>
        <v>25.054244044285671</v>
      </c>
      <c r="AF3" s="2">
        <f>AVERAGE(AC3,AE3)</f>
        <v>24.681657962013322</v>
      </c>
      <c r="AG3" s="2">
        <f>_xlfn.STDEV.P(AC3,AE3)</f>
        <v>0.37258608227234902</v>
      </c>
      <c r="AH3" s="2">
        <v>983.32</v>
      </c>
      <c r="AI3" s="2">
        <f>(AH3/$AH$2)*10^6</f>
        <v>15.192119335322859</v>
      </c>
      <c r="AJ3" s="2">
        <v>1072.74</v>
      </c>
      <c r="AK3" s="2">
        <f>(AJ3/$AJ$2)*10^6</f>
        <v>16.66080215977075</v>
      </c>
      <c r="AL3" s="2">
        <f>AVERAGE(AI3,AK3)</f>
        <v>15.926460747546805</v>
      </c>
      <c r="AM3" s="2">
        <f>_xlfn.STDEV.P(AI3,AK3)</f>
        <v>0.73434141222394533</v>
      </c>
      <c r="AN3" s="2">
        <v>11449.77</v>
      </c>
      <c r="AO3" s="2">
        <f>(AN3/$AN$2)*10^6</f>
        <v>126.01662094907721</v>
      </c>
      <c r="AP3" s="2">
        <v>16924.23</v>
      </c>
      <c r="AQ3" s="2">
        <f>(AP3/$AP$2)*10^6</f>
        <v>161.55440361597633</v>
      </c>
      <c r="AR3" s="2">
        <f>AVERAGE(AO3,AQ3)</f>
        <v>143.78551228252678</v>
      </c>
      <c r="AS3" s="2">
        <f>_xlfn.STDEV.P(AO3,AQ3)</f>
        <v>17.768891333449471</v>
      </c>
      <c r="AT3" s="2">
        <v>1122.1400000000001</v>
      </c>
      <c r="AU3" s="2">
        <f>(AT3/$AT$2)*10^6</f>
        <v>20.38606057060267</v>
      </c>
      <c r="AV3" s="2">
        <v>1322</v>
      </c>
      <c r="AW3" s="2">
        <f>(AV3/$AV$2)*10^6</f>
        <v>22.67613514601722</v>
      </c>
      <c r="AX3" s="2">
        <v>1048.6600000000001</v>
      </c>
      <c r="AY3" s="2">
        <f>(AX3/$AX$2)*10^6</f>
        <v>18.530802779916229</v>
      </c>
      <c r="AZ3" s="2">
        <f>AVERAGE(AU3,AW3,AY3)</f>
        <v>20.530999498845372</v>
      </c>
      <c r="BA3" s="2">
        <f>_xlfn.STDEV.P(AU3,AW3,AY3)</f>
        <v>1.6954253303229876</v>
      </c>
    </row>
    <row r="4" spans="1:53">
      <c r="A4" s="2">
        <v>3</v>
      </c>
      <c r="B4" s="2">
        <v>265.32754199999999</v>
      </c>
      <c r="C4" s="4" t="s">
        <v>24</v>
      </c>
      <c r="D4" s="2">
        <v>201.11</v>
      </c>
      <c r="E4" s="2">
        <f t="shared" ref="E4:E25" si="0">(D4/$D$2)*10^6</f>
        <v>8.4795057978571364</v>
      </c>
      <c r="F4" s="2">
        <v>1069.3499999999999</v>
      </c>
      <c r="G4" s="2">
        <f t="shared" ref="G4:G25" si="1">(F4/$F$2)*10^6</f>
        <v>16.648560533882591</v>
      </c>
      <c r="H4" s="2">
        <f t="shared" ref="H4:H25" si="2">AVERAGE(E4,G4)</f>
        <v>12.564033165869864</v>
      </c>
      <c r="I4" s="2">
        <f t="shared" ref="I4:I25" si="3">_xlfn.STDEV.P(E4,G4)</f>
        <v>4.0845273680127265</v>
      </c>
      <c r="J4" s="2">
        <v>1081.32</v>
      </c>
      <c r="K4" s="2">
        <f t="shared" ref="K4:K25" si="4">(J4/$J$2)*10^6</f>
        <v>18.560426521608704</v>
      </c>
      <c r="L4" s="2">
        <v>1243.76</v>
      </c>
      <c r="M4" s="2">
        <f t="shared" ref="M4:M25" si="5">(L4/$L$2)*10^6</f>
        <v>20.956887337565799</v>
      </c>
      <c r="N4" s="2">
        <f t="shared" ref="N4:N25" si="6">AVERAGE(K4,M4)</f>
        <v>19.758656929587254</v>
      </c>
      <c r="O4" s="2">
        <f t="shared" ref="O4:O25" si="7">_xlfn.STDEV.P(K4,M4)</f>
        <v>1.1982304079785475</v>
      </c>
      <c r="P4" s="2">
        <v>1103.45</v>
      </c>
      <c r="Q4" s="2">
        <f t="shared" ref="Q4:Q25" si="8">(P4/$P$2)*10^6</f>
        <v>17.080311895247039</v>
      </c>
      <c r="R4" s="2">
        <v>1225.48</v>
      </c>
      <c r="S4" s="2">
        <f t="shared" ref="S4:S25" si="9">(R4/$R$2)*10^6</f>
        <v>16.269856624635363</v>
      </c>
      <c r="T4" s="2">
        <f t="shared" ref="T4:T25" si="10">AVERAGE(Q4)</f>
        <v>17.080311895247039</v>
      </c>
      <c r="U4" s="2">
        <f t="shared" ref="U4:U25" si="11">_xlfn.STDEV.P(Q4,S4)</f>
        <v>0.40522763530583816</v>
      </c>
      <c r="V4" s="2">
        <v>1874.28</v>
      </c>
      <c r="W4" s="2">
        <f t="shared" ref="W4:W25" si="12">(V4/$V$2)*10^6</f>
        <v>22.306442970325019</v>
      </c>
      <c r="X4" s="2">
        <v>2268.65</v>
      </c>
      <c r="Y4" s="2">
        <f t="shared" ref="Y4:Y25" si="13">(X4/$X$2)*10^6</f>
        <v>23.68283528665475</v>
      </c>
      <c r="Z4" s="2">
        <f t="shared" ref="Z4:Z25" si="14">AVERAGE(W4,Y4)</f>
        <v>22.994639128489887</v>
      </c>
      <c r="AA4" s="2">
        <f t="shared" ref="AA4:AA25" si="15">_xlfn.STDEV.P(W4,Y4)</f>
        <v>0.68819615816486568</v>
      </c>
      <c r="AB4" s="2">
        <v>1829.4</v>
      </c>
      <c r="AC4" s="2">
        <f t="shared" ref="AC4:AC25" si="16">(AB4/$AB$2)*10^6</f>
        <v>20.722071552557995</v>
      </c>
      <c r="AD4" s="2">
        <v>1761.02</v>
      </c>
      <c r="AE4" s="2">
        <f t="shared" ref="AE4:AE25" si="17">(AD4/$AD$2)*10^6</f>
        <v>20.419310353751221</v>
      </c>
      <c r="AF4" s="2">
        <f t="shared" ref="AF4:AF25" si="18">AVERAGE(AC4,AE4)</f>
        <v>20.57069095315461</v>
      </c>
      <c r="AG4" s="2">
        <f t="shared" ref="AG4:AG25" si="19">_xlfn.STDEV.P(AC4,AE4)</f>
        <v>0.151380599403387</v>
      </c>
      <c r="AH4" s="2">
        <v>845.6</v>
      </c>
      <c r="AI4" s="2">
        <f t="shared" ref="AI4:AI25" si="20">(AH4/$AH$2)*10^6</f>
        <v>13.064369798182698</v>
      </c>
      <c r="AJ4" s="2">
        <v>848.59</v>
      </c>
      <c r="AK4" s="2">
        <f t="shared" ref="AK4:AK25" si="21">(AJ4/$AJ$2)*10^6</f>
        <v>13.179512374629324</v>
      </c>
      <c r="AL4" s="2">
        <f t="shared" ref="AL4:AL25" si="22">AVERAGE(AI4,AK4)</f>
        <v>13.121941086406011</v>
      </c>
      <c r="AM4" s="2">
        <f t="shared" ref="AM4:AM25" si="23">_xlfn.STDEV.P(AI4,AK4)</f>
        <v>5.7571288223313033E-2</v>
      </c>
      <c r="AN4" s="2">
        <v>5577.26</v>
      </c>
      <c r="AO4" s="2">
        <f t="shared" ref="AO4:AO25" si="24">(AN4/$AN$2)*10^6</f>
        <v>61.383543892536743</v>
      </c>
      <c r="AP4" s="2">
        <v>7820.53</v>
      </c>
      <c r="AQ4" s="2">
        <f t="shared" ref="AQ4:AQ25" si="25">(AP4/$AP$2)*10^6</f>
        <v>74.652794254796291</v>
      </c>
      <c r="AR4" s="2">
        <f t="shared" ref="AR4:AR25" si="26">AVERAGE(AO4,AQ4)</f>
        <v>68.018169073666513</v>
      </c>
      <c r="AS4" s="2">
        <f t="shared" ref="AS4:AS25" si="27">_xlfn.STDEV.P(AO4,AQ4)</f>
        <v>6.6346251811297732</v>
      </c>
      <c r="AT4" s="2">
        <v>824.91</v>
      </c>
      <c r="AU4" s="2">
        <f t="shared" ref="AU4:AU25" si="28">(AT4/$AT$2)*10^6</f>
        <v>14.986245232587597</v>
      </c>
      <c r="AV4" s="2">
        <v>962.53</v>
      </c>
      <c r="AW4" s="2">
        <f t="shared" ref="AW4:AW25" si="29">(AV4/$AV$2)*10^6</f>
        <v>16.510181817016605</v>
      </c>
      <c r="AX4" s="2">
        <v>769.8</v>
      </c>
      <c r="AY4" s="2">
        <f t="shared" ref="AY4:AY25" si="30">(AX4/$AX$2)*10^6</f>
        <v>13.603085823793711</v>
      </c>
      <c r="AZ4" s="2">
        <f t="shared" ref="AZ4:AZ25" si="31">AVERAGE(AU4,AW4,AY4)</f>
        <v>15.033170957799305</v>
      </c>
      <c r="BA4" s="2">
        <f t="shared" ref="BA4:BA25" si="32">_xlfn.STDEV.P(AU4,AW4,AY4)</f>
        <v>1.1872807295716081</v>
      </c>
    </row>
    <row r="5" spans="1:53">
      <c r="A5" s="2">
        <v>4</v>
      </c>
      <c r="B5" s="2">
        <v>311.279945</v>
      </c>
      <c r="C5" s="4" t="s">
        <v>25</v>
      </c>
      <c r="D5" s="2">
        <v>160.1</v>
      </c>
      <c r="E5" s="2">
        <f t="shared" si="0"/>
        <v>6.7503797833868395</v>
      </c>
      <c r="F5" s="2">
        <v>1039.55</v>
      </c>
      <c r="G5" s="2">
        <f t="shared" si="1"/>
        <v>16.184608503294196</v>
      </c>
      <c r="H5" s="2">
        <f t="shared" si="2"/>
        <v>11.467494143340518</v>
      </c>
      <c r="I5" s="2">
        <f t="shared" si="3"/>
        <v>4.7171143599536816</v>
      </c>
      <c r="J5" s="2">
        <v>1806.43</v>
      </c>
      <c r="K5" s="2">
        <f t="shared" si="4"/>
        <v>31.006650465569496</v>
      </c>
      <c r="L5" s="2">
        <v>1888.68</v>
      </c>
      <c r="M5" s="2">
        <f t="shared" si="5"/>
        <v>31.823546324623539</v>
      </c>
      <c r="N5" s="2">
        <f t="shared" si="6"/>
        <v>31.415098395096518</v>
      </c>
      <c r="O5" s="2">
        <f t="shared" si="7"/>
        <v>0.40844792952702136</v>
      </c>
      <c r="P5" s="2">
        <v>1337.25</v>
      </c>
      <c r="Q5" s="2">
        <f t="shared" si="8"/>
        <v>20.69930407532657</v>
      </c>
      <c r="R5" s="2">
        <v>1758.62</v>
      </c>
      <c r="S5" s="2">
        <f t="shared" si="9"/>
        <v>23.347990385168458</v>
      </c>
      <c r="T5" s="2">
        <f t="shared" si="10"/>
        <v>20.69930407532657</v>
      </c>
      <c r="U5" s="2">
        <f t="shared" si="11"/>
        <v>1.3243431549209443</v>
      </c>
      <c r="V5" s="2">
        <v>1602.45</v>
      </c>
      <c r="W5" s="2">
        <f t="shared" si="12"/>
        <v>19.071301800049792</v>
      </c>
      <c r="X5" s="2">
        <v>1999.52</v>
      </c>
      <c r="Y5" s="2">
        <f t="shared" si="13"/>
        <v>20.873340009420538</v>
      </c>
      <c r="Z5" s="2">
        <f t="shared" si="14"/>
        <v>19.972320904735163</v>
      </c>
      <c r="AA5" s="2">
        <f t="shared" si="15"/>
        <v>0.90101910468537305</v>
      </c>
      <c r="AB5" s="2">
        <v>2132.9</v>
      </c>
      <c r="AC5" s="2">
        <f t="shared" si="16"/>
        <v>24.159891994342924</v>
      </c>
      <c r="AD5" s="2">
        <v>1966.84</v>
      </c>
      <c r="AE5" s="2">
        <f t="shared" si="17"/>
        <v>22.805826382535148</v>
      </c>
      <c r="AF5" s="2">
        <f t="shared" si="18"/>
        <v>23.482859188439036</v>
      </c>
      <c r="AG5" s="2">
        <f t="shared" si="19"/>
        <v>0.67703280590388815</v>
      </c>
      <c r="AH5" s="2">
        <v>777.84</v>
      </c>
      <c r="AI5" s="2">
        <f t="shared" si="20"/>
        <v>12.017489834222362</v>
      </c>
      <c r="AJ5" s="2">
        <v>786.96</v>
      </c>
      <c r="AK5" s="2">
        <f t="shared" si="21"/>
        <v>12.222332408275248</v>
      </c>
      <c r="AL5" s="2">
        <f t="shared" si="22"/>
        <v>12.119911121248805</v>
      </c>
      <c r="AM5" s="2">
        <f t="shared" si="23"/>
        <v>0.10242128702644315</v>
      </c>
      <c r="AN5" s="2">
        <v>1476.17</v>
      </c>
      <c r="AO5" s="2">
        <f t="shared" si="24"/>
        <v>16.246785336858235</v>
      </c>
      <c r="AP5" s="2">
        <v>1837.2</v>
      </c>
      <c r="AQ5" s="2">
        <f t="shared" si="25"/>
        <v>17.537444854109861</v>
      </c>
      <c r="AR5" s="2">
        <f t="shared" si="26"/>
        <v>16.892115095484048</v>
      </c>
      <c r="AS5" s="2">
        <f t="shared" si="27"/>
        <v>0.6453297586258131</v>
      </c>
      <c r="AT5" s="2">
        <v>920.85</v>
      </c>
      <c r="AU5" s="2">
        <f t="shared" si="28"/>
        <v>16.729199455005141</v>
      </c>
      <c r="AV5" s="2">
        <v>1193.19</v>
      </c>
      <c r="AW5" s="2">
        <f t="shared" si="29"/>
        <v>20.466669965867084</v>
      </c>
      <c r="AX5" s="2">
        <v>939.61</v>
      </c>
      <c r="AY5" s="2">
        <f t="shared" si="30"/>
        <v>16.603787309554182</v>
      </c>
      <c r="AZ5" s="2">
        <f t="shared" si="31"/>
        <v>17.933218910142134</v>
      </c>
      <c r="BA5" s="2">
        <f t="shared" si="32"/>
        <v>1.7921519169929101</v>
      </c>
    </row>
    <row r="6" spans="1:53">
      <c r="A6" s="2">
        <v>5</v>
      </c>
      <c r="B6" s="2">
        <v>313.287601</v>
      </c>
      <c r="C6" s="4" t="s">
        <v>26</v>
      </c>
      <c r="D6" s="2">
        <v>294.27999999999997</v>
      </c>
      <c r="E6" s="2">
        <f t="shared" si="0"/>
        <v>12.407881090912424</v>
      </c>
      <c r="F6" s="2">
        <v>2956.66</v>
      </c>
      <c r="G6" s="2">
        <f t="shared" si="1"/>
        <v>46.031825864412312</v>
      </c>
      <c r="H6" s="2">
        <f t="shared" si="2"/>
        <v>29.219853477662369</v>
      </c>
      <c r="I6" s="2">
        <f t="shared" si="3"/>
        <v>16.811972386749936</v>
      </c>
      <c r="J6" s="2">
        <v>3633.57</v>
      </c>
      <c r="K6" s="2">
        <f t="shared" si="4"/>
        <v>62.368779821072145</v>
      </c>
      <c r="L6" s="2">
        <v>3750.93</v>
      </c>
      <c r="M6" s="2">
        <f t="shared" si="5"/>
        <v>63.201757108361484</v>
      </c>
      <c r="N6" s="2">
        <f t="shared" si="6"/>
        <v>62.785268464716815</v>
      </c>
      <c r="O6" s="2">
        <f t="shared" si="7"/>
        <v>0.41648864364466931</v>
      </c>
      <c r="P6" s="2">
        <v>2333.11</v>
      </c>
      <c r="Q6" s="2">
        <f t="shared" si="8"/>
        <v>36.11422944938132</v>
      </c>
      <c r="R6" s="2">
        <v>3073.25</v>
      </c>
      <c r="S6" s="2">
        <f t="shared" si="9"/>
        <v>40.801430355175633</v>
      </c>
      <c r="T6" s="2">
        <f t="shared" si="10"/>
        <v>36.11422944938132</v>
      </c>
      <c r="U6" s="2">
        <f t="shared" si="11"/>
        <v>2.3436004528971566</v>
      </c>
      <c r="V6" s="2">
        <v>2577.94</v>
      </c>
      <c r="W6" s="2">
        <f t="shared" si="12"/>
        <v>30.680939662654286</v>
      </c>
      <c r="X6" s="2">
        <v>3323</v>
      </c>
      <c r="Y6" s="2">
        <f t="shared" si="13"/>
        <v>34.689379876822663</v>
      </c>
      <c r="Z6" s="2">
        <f t="shared" si="14"/>
        <v>32.685159769738476</v>
      </c>
      <c r="AA6" s="2">
        <f t="shared" si="15"/>
        <v>2.0042201070841887</v>
      </c>
      <c r="AB6" s="2">
        <v>4502.66</v>
      </c>
      <c r="AC6" s="2">
        <f t="shared" si="16"/>
        <v>51.002756475806706</v>
      </c>
      <c r="AD6" s="2">
        <v>4025.42</v>
      </c>
      <c r="AE6" s="2">
        <f t="shared" si="17"/>
        <v>46.675392831539249</v>
      </c>
      <c r="AF6" s="2">
        <f t="shared" si="18"/>
        <v>48.839074653672981</v>
      </c>
      <c r="AG6" s="2">
        <f t="shared" si="19"/>
        <v>2.1636818221337286</v>
      </c>
      <c r="AH6" s="2">
        <v>1078.73</v>
      </c>
      <c r="AI6" s="2">
        <f t="shared" si="20"/>
        <v>16.666186887882713</v>
      </c>
      <c r="AJ6" s="2">
        <v>1085.73</v>
      </c>
      <c r="AK6" s="2">
        <f t="shared" si="21"/>
        <v>16.862550784838728</v>
      </c>
      <c r="AL6" s="2">
        <f t="shared" si="22"/>
        <v>16.76436883636072</v>
      </c>
      <c r="AM6" s="2">
        <f t="shared" si="23"/>
        <v>9.8181948478007541E-2</v>
      </c>
      <c r="AN6" s="2">
        <v>2281.2199999999998</v>
      </c>
      <c r="AO6" s="2">
        <f t="shared" si="24"/>
        <v>25.107197440774261</v>
      </c>
      <c r="AP6" s="2">
        <v>2780.58</v>
      </c>
      <c r="AQ6" s="2">
        <f t="shared" si="25"/>
        <v>26.542710871130407</v>
      </c>
      <c r="AR6" s="2">
        <f t="shared" si="26"/>
        <v>25.824954155952334</v>
      </c>
      <c r="AS6" s="2">
        <f t="shared" si="27"/>
        <v>0.71775671517807282</v>
      </c>
      <c r="AT6" s="2">
        <v>1355.84</v>
      </c>
      <c r="AU6" s="2">
        <f t="shared" si="28"/>
        <v>24.631718291876165</v>
      </c>
      <c r="AV6" s="2">
        <v>1465.04</v>
      </c>
      <c r="AW6" s="2">
        <f t="shared" si="29"/>
        <v>25.129686107655871</v>
      </c>
      <c r="AX6" s="2">
        <v>1043</v>
      </c>
      <c r="AY6" s="2">
        <f t="shared" si="30"/>
        <v>18.43078528736924</v>
      </c>
      <c r="AZ6" s="2">
        <f t="shared" si="31"/>
        <v>22.730729895633761</v>
      </c>
      <c r="BA6" s="2">
        <f t="shared" si="32"/>
        <v>3.0473087265099141</v>
      </c>
    </row>
    <row r="7" spans="1:53">
      <c r="A7" s="2">
        <v>6</v>
      </c>
      <c r="B7" s="2">
        <v>339.30639200000002</v>
      </c>
      <c r="C7" s="4" t="s">
        <v>27</v>
      </c>
      <c r="D7" s="2">
        <v>167.1</v>
      </c>
      <c r="E7" s="2">
        <f t="shared" si="0"/>
        <v>7.0455244335036902</v>
      </c>
      <c r="F7" s="2">
        <v>1181.6300000000001</v>
      </c>
      <c r="G7" s="2">
        <f t="shared" si="1"/>
        <v>18.396632144435113</v>
      </c>
      <c r="H7" s="2">
        <f t="shared" si="2"/>
        <v>12.721078288969402</v>
      </c>
      <c r="I7" s="2">
        <f t="shared" si="3"/>
        <v>5.6755538554657106</v>
      </c>
      <c r="J7" s="2">
        <v>1369.72</v>
      </c>
      <c r="K7" s="2">
        <f t="shared" si="4"/>
        <v>23.510697494893162</v>
      </c>
      <c r="L7" s="2">
        <v>1545.57</v>
      </c>
      <c r="M7" s="2">
        <f t="shared" si="5"/>
        <v>26.042272112241566</v>
      </c>
      <c r="N7" s="2">
        <f t="shared" si="6"/>
        <v>24.776484803567364</v>
      </c>
      <c r="O7" s="2">
        <f t="shared" si="7"/>
        <v>1.2657873086742022</v>
      </c>
      <c r="P7" s="2">
        <v>1420.78</v>
      </c>
      <c r="Q7" s="2">
        <f t="shared" si="8"/>
        <v>21.992265652751904</v>
      </c>
      <c r="R7" s="2">
        <v>1858.25</v>
      </c>
      <c r="S7" s="2">
        <f t="shared" si="9"/>
        <v>24.670709495649596</v>
      </c>
      <c r="T7" s="2">
        <f t="shared" si="10"/>
        <v>21.992265652751904</v>
      </c>
      <c r="U7" s="2">
        <f t="shared" si="11"/>
        <v>1.3392219214488463</v>
      </c>
      <c r="V7" s="2">
        <v>1807.96</v>
      </c>
      <c r="W7" s="2">
        <f t="shared" si="12"/>
        <v>21.517146121512699</v>
      </c>
      <c r="X7" s="2">
        <v>2234.63</v>
      </c>
      <c r="Y7" s="2">
        <f t="shared" si="13"/>
        <v>23.327694539315143</v>
      </c>
      <c r="Z7" s="2">
        <f t="shared" si="14"/>
        <v>22.422420330413921</v>
      </c>
      <c r="AA7" s="2">
        <f t="shared" si="15"/>
        <v>0.90527420890122201</v>
      </c>
      <c r="AB7" s="2">
        <v>1768.39</v>
      </c>
      <c r="AC7" s="2">
        <f t="shared" si="16"/>
        <v>20.030996016632795</v>
      </c>
      <c r="AD7" s="2">
        <v>1715.13</v>
      </c>
      <c r="AE7" s="2">
        <f t="shared" si="17"/>
        <v>19.887208417297551</v>
      </c>
      <c r="AF7" s="2">
        <f t="shared" si="18"/>
        <v>19.959102216965171</v>
      </c>
      <c r="AG7" s="2">
        <f t="shared" si="19"/>
        <v>7.1893799667622105E-2</v>
      </c>
      <c r="AH7" s="2">
        <v>712.5</v>
      </c>
      <c r="AI7" s="2">
        <f t="shared" si="20"/>
        <v>11.007998440403465</v>
      </c>
      <c r="AJ7" s="2">
        <v>715.42</v>
      </c>
      <c r="AK7" s="2">
        <f t="shared" si="21"/>
        <v>11.111239518562924</v>
      </c>
      <c r="AL7" s="2">
        <f t="shared" si="22"/>
        <v>11.059618979483194</v>
      </c>
      <c r="AM7" s="2">
        <f t="shared" si="23"/>
        <v>5.1620539079729078E-2</v>
      </c>
      <c r="AN7" s="2">
        <v>1652.16</v>
      </c>
      <c r="AO7" s="2">
        <f t="shared" si="24"/>
        <v>18.183738229434077</v>
      </c>
      <c r="AP7" s="2">
        <v>2005.37</v>
      </c>
      <c r="AQ7" s="2">
        <f t="shared" si="25"/>
        <v>19.142752986657023</v>
      </c>
      <c r="AR7" s="2">
        <f t="shared" si="26"/>
        <v>18.66324560804555</v>
      </c>
      <c r="AS7" s="2">
        <f t="shared" si="27"/>
        <v>0.47950737861147275</v>
      </c>
      <c r="AT7" s="2">
        <v>774.19</v>
      </c>
      <c r="AU7" s="2">
        <f t="shared" si="28"/>
        <v>14.064808520465254</v>
      </c>
      <c r="AV7" s="2">
        <v>944.95</v>
      </c>
      <c r="AW7" s="2">
        <f t="shared" si="29"/>
        <v>16.208633817117224</v>
      </c>
      <c r="AX7" s="2">
        <v>782.99</v>
      </c>
      <c r="AY7" s="2">
        <f t="shared" si="30"/>
        <v>13.836165457485368</v>
      </c>
      <c r="AZ7" s="2">
        <f t="shared" si="31"/>
        <v>14.703202598355949</v>
      </c>
      <c r="BA7" s="2">
        <f t="shared" si="32"/>
        <v>1.0685852885561671</v>
      </c>
    </row>
    <row r="8" spans="1:53">
      <c r="A8" s="2">
        <v>7</v>
      </c>
      <c r="B8" s="2">
        <v>341.31214599999998</v>
      </c>
      <c r="C8" s="4" t="s">
        <v>28</v>
      </c>
      <c r="D8" s="2">
        <v>211.14</v>
      </c>
      <c r="E8" s="2">
        <f t="shared" si="0"/>
        <v>8.9024059179531374</v>
      </c>
      <c r="F8" s="2">
        <v>2512.11</v>
      </c>
      <c r="G8" s="2">
        <f t="shared" si="1"/>
        <v>39.110689112799186</v>
      </c>
      <c r="H8" s="2">
        <f t="shared" si="2"/>
        <v>24.006547515376162</v>
      </c>
      <c r="I8" s="2">
        <f t="shared" si="3"/>
        <v>15.104141597423025</v>
      </c>
      <c r="J8" s="2">
        <v>3283.73</v>
      </c>
      <c r="K8" s="2">
        <f t="shared" si="4"/>
        <v>56.363915752785623</v>
      </c>
      <c r="L8" s="2">
        <v>3320.64</v>
      </c>
      <c r="M8" s="2">
        <f t="shared" si="5"/>
        <v>55.95153274636143</v>
      </c>
      <c r="N8" s="2">
        <f t="shared" si="6"/>
        <v>56.157724249573526</v>
      </c>
      <c r="O8" s="2">
        <f t="shared" si="7"/>
        <v>0.20619150321209645</v>
      </c>
      <c r="P8" s="2">
        <v>2064.9</v>
      </c>
      <c r="Q8" s="2">
        <f t="shared" si="8"/>
        <v>31.962604587879479</v>
      </c>
      <c r="R8" s="2">
        <v>2566.77</v>
      </c>
      <c r="S8" s="2">
        <f t="shared" si="9"/>
        <v>34.077243111609583</v>
      </c>
      <c r="T8" s="2">
        <f t="shared" si="10"/>
        <v>31.962604587879479</v>
      </c>
      <c r="U8" s="2">
        <f t="shared" si="11"/>
        <v>1.057319261865052</v>
      </c>
      <c r="V8" s="2">
        <v>2001.63</v>
      </c>
      <c r="W8" s="2">
        <f t="shared" si="12"/>
        <v>23.82207858094397</v>
      </c>
      <c r="X8" s="2">
        <v>2460.85</v>
      </c>
      <c r="Y8" s="2">
        <f t="shared" si="13"/>
        <v>25.68924479984323</v>
      </c>
      <c r="Z8" s="2">
        <f t="shared" si="14"/>
        <v>24.755661690393602</v>
      </c>
      <c r="AA8" s="2">
        <f t="shared" si="15"/>
        <v>0.9335831094496303</v>
      </c>
      <c r="AB8" s="2">
        <v>2951.71</v>
      </c>
      <c r="AC8" s="2">
        <f t="shared" si="16"/>
        <v>33.434757747021408</v>
      </c>
      <c r="AD8" s="2">
        <v>2561.69</v>
      </c>
      <c r="AE8" s="2">
        <f t="shared" si="17"/>
        <v>29.703207879581701</v>
      </c>
      <c r="AF8" s="2">
        <f t="shared" si="18"/>
        <v>31.568982813301552</v>
      </c>
      <c r="AG8" s="2">
        <f t="shared" si="19"/>
        <v>1.8657749337198535</v>
      </c>
      <c r="AH8" s="2">
        <v>831.57</v>
      </c>
      <c r="AI8" s="2">
        <f t="shared" si="20"/>
        <v>12.847608790296578</v>
      </c>
      <c r="AJ8" s="2">
        <v>804.51</v>
      </c>
      <c r="AK8" s="2">
        <f t="shared" si="21"/>
        <v>12.494902721588797</v>
      </c>
      <c r="AL8" s="2">
        <f t="shared" si="22"/>
        <v>12.671255755942688</v>
      </c>
      <c r="AM8" s="2">
        <f t="shared" si="23"/>
        <v>0.17635303435389016</v>
      </c>
      <c r="AN8" s="2">
        <v>2176.52</v>
      </c>
      <c r="AO8" s="2">
        <f t="shared" si="24"/>
        <v>23.954865104546688</v>
      </c>
      <c r="AP8" s="2">
        <v>2623.99</v>
      </c>
      <c r="AQ8" s="2">
        <f t="shared" si="25"/>
        <v>25.047942479172505</v>
      </c>
      <c r="AR8" s="2">
        <f t="shared" si="26"/>
        <v>24.501403791859595</v>
      </c>
      <c r="AS8" s="2">
        <f t="shared" si="27"/>
        <v>0.54653868731290878</v>
      </c>
      <c r="AT8" s="2">
        <v>912.75</v>
      </c>
      <c r="AU8" s="2">
        <f t="shared" si="28"/>
        <v>16.582045721405159</v>
      </c>
      <c r="AV8" s="2">
        <v>1125.81</v>
      </c>
      <c r="AW8" s="2">
        <f t="shared" si="29"/>
        <v>19.310907495262967</v>
      </c>
      <c r="AX8" s="2">
        <v>897.15</v>
      </c>
      <c r="AY8" s="2">
        <f t="shared" si="30"/>
        <v>15.85347940610097</v>
      </c>
      <c r="AZ8" s="2">
        <f t="shared" si="31"/>
        <v>17.248810874256364</v>
      </c>
      <c r="BA8" s="2">
        <f t="shared" si="32"/>
        <v>1.4881496507910115</v>
      </c>
    </row>
    <row r="9" spans="1:53">
      <c r="A9" s="2">
        <v>8</v>
      </c>
      <c r="B9" s="2">
        <v>519.639589</v>
      </c>
      <c r="C9" s="4" t="s">
        <v>29</v>
      </c>
      <c r="D9" s="2">
        <v>297.11</v>
      </c>
      <c r="E9" s="2">
        <f t="shared" si="0"/>
        <v>12.527203856602522</v>
      </c>
      <c r="F9" s="2">
        <v>1431.74</v>
      </c>
      <c r="G9" s="2">
        <f t="shared" si="1"/>
        <v>22.290559740759399</v>
      </c>
      <c r="H9" s="2">
        <f t="shared" si="2"/>
        <v>17.408881798680959</v>
      </c>
      <c r="I9" s="2">
        <f t="shared" si="3"/>
        <v>4.8816779420784426</v>
      </c>
      <c r="J9" s="2">
        <v>975.92</v>
      </c>
      <c r="K9" s="2">
        <f t="shared" si="4"/>
        <v>16.751277559805022</v>
      </c>
      <c r="L9" s="2">
        <v>1066.06</v>
      </c>
      <c r="M9" s="2">
        <f t="shared" si="5"/>
        <v>17.96270929687833</v>
      </c>
      <c r="N9" s="2">
        <f t="shared" si="6"/>
        <v>17.356993428341674</v>
      </c>
      <c r="O9" s="2">
        <f t="shared" si="7"/>
        <v>0.60571586853665416</v>
      </c>
      <c r="P9" s="2">
        <v>714.7</v>
      </c>
      <c r="Q9" s="2">
        <f t="shared" si="8"/>
        <v>11.062847352877846</v>
      </c>
      <c r="R9" s="2">
        <v>845.88</v>
      </c>
      <c r="S9" s="2">
        <f t="shared" si="9"/>
        <v>11.230168033461633</v>
      </c>
      <c r="T9" s="2">
        <f t="shared" si="10"/>
        <v>11.062847352877846</v>
      </c>
      <c r="U9" s="2">
        <f t="shared" si="11"/>
        <v>8.3660340291893398E-2</v>
      </c>
      <c r="V9" s="2">
        <v>987.02</v>
      </c>
      <c r="W9" s="2">
        <f t="shared" si="12"/>
        <v>11.746860309329554</v>
      </c>
      <c r="X9" s="2">
        <v>1141.3399999999999</v>
      </c>
      <c r="Y9" s="2">
        <f t="shared" si="13"/>
        <v>11.914648458806132</v>
      </c>
      <c r="Z9" s="2">
        <f t="shared" si="14"/>
        <v>11.830754384067843</v>
      </c>
      <c r="AA9" s="2">
        <f t="shared" si="15"/>
        <v>8.3894074738289248E-2</v>
      </c>
      <c r="AB9" s="2">
        <v>777.61</v>
      </c>
      <c r="AC9" s="2">
        <f t="shared" si="16"/>
        <v>8.8081830436124537</v>
      </c>
      <c r="AD9" s="2">
        <v>798.63</v>
      </c>
      <c r="AE9" s="2">
        <f t="shared" si="17"/>
        <v>9.2602433974721112</v>
      </c>
      <c r="AF9" s="2">
        <f t="shared" si="18"/>
        <v>9.0342132205422825</v>
      </c>
      <c r="AG9" s="2">
        <f t="shared" si="19"/>
        <v>0.22603017692982874</v>
      </c>
      <c r="AH9" s="2">
        <v>1000.85</v>
      </c>
      <c r="AI9" s="2">
        <f t="shared" si="20"/>
        <v>15.462954721512716</v>
      </c>
      <c r="AJ9" s="2">
        <v>944.81</v>
      </c>
      <c r="AK9" s="2">
        <f t="shared" si="21"/>
        <v>14.673912120898821</v>
      </c>
      <c r="AL9" s="2">
        <f t="shared" si="22"/>
        <v>15.068433421205768</v>
      </c>
      <c r="AM9" s="2">
        <f t="shared" si="23"/>
        <v>0.39452130030694743</v>
      </c>
      <c r="AN9" s="2">
        <v>3911.35</v>
      </c>
      <c r="AO9" s="2">
        <f t="shared" si="24"/>
        <v>43.048472619901808</v>
      </c>
      <c r="AP9" s="2">
        <v>5825.92</v>
      </c>
      <c r="AQ9" s="2">
        <f t="shared" si="25"/>
        <v>55.612753496873346</v>
      </c>
      <c r="AR9" s="2">
        <f t="shared" si="26"/>
        <v>49.330613058387577</v>
      </c>
      <c r="AS9" s="2">
        <f t="shared" si="27"/>
        <v>6.2821404384857775</v>
      </c>
      <c r="AT9" s="2">
        <v>826.75</v>
      </c>
      <c r="AU9" s="2">
        <f t="shared" si="28"/>
        <v>15.01967274738068</v>
      </c>
      <c r="AV9" s="2">
        <v>894.86</v>
      </c>
      <c r="AW9" s="2">
        <f t="shared" si="29"/>
        <v>15.349445005117223</v>
      </c>
      <c r="AX9" s="2">
        <v>824.71</v>
      </c>
      <c r="AY9" s="2">
        <f t="shared" si="30"/>
        <v>14.57339686898014</v>
      </c>
      <c r="AZ9" s="2">
        <f t="shared" si="31"/>
        <v>14.980838207159346</v>
      </c>
      <c r="BA9" s="2">
        <f t="shared" si="32"/>
        <v>0.31800814301535518</v>
      </c>
    </row>
    <row r="10" spans="1:53">
      <c r="A10" s="2">
        <v>9</v>
      </c>
      <c r="B10" s="2">
        <v>521.568128</v>
      </c>
      <c r="C10" s="4" t="s">
        <v>30</v>
      </c>
      <c r="D10" s="2">
        <v>277.10000000000002</v>
      </c>
      <c r="E10" s="2">
        <f t="shared" si="0"/>
        <v>11.683511792482783</v>
      </c>
      <c r="F10" s="2">
        <v>1345.66</v>
      </c>
      <c r="G10" s="2">
        <f t="shared" si="1"/>
        <v>20.950392264482584</v>
      </c>
      <c r="H10" s="2">
        <f t="shared" si="2"/>
        <v>16.316952028482682</v>
      </c>
      <c r="I10" s="2">
        <f t="shared" si="3"/>
        <v>4.633440235999907</v>
      </c>
      <c r="J10" s="2">
        <v>1019.08</v>
      </c>
      <c r="K10" s="2">
        <f t="shared" si="4"/>
        <v>17.492101745682128</v>
      </c>
      <c r="L10" s="2">
        <v>1036.08</v>
      </c>
      <c r="M10" s="2">
        <f t="shared" si="5"/>
        <v>17.457557593671744</v>
      </c>
      <c r="N10" s="2">
        <f t="shared" si="6"/>
        <v>17.474829669676936</v>
      </c>
      <c r="O10" s="2">
        <f t="shared" si="7"/>
        <v>1.727207600519165E-2</v>
      </c>
      <c r="P10" s="2">
        <v>681.68</v>
      </c>
      <c r="Q10" s="2">
        <f t="shared" si="8"/>
        <v>10.551730493227605</v>
      </c>
      <c r="R10" s="2">
        <v>845.95</v>
      </c>
      <c r="S10" s="2">
        <f t="shared" si="9"/>
        <v>11.231097375404158</v>
      </c>
      <c r="T10" s="2">
        <f t="shared" si="10"/>
        <v>10.551730493227605</v>
      </c>
      <c r="U10" s="2">
        <f t="shared" si="11"/>
        <v>0.33968344108827608</v>
      </c>
      <c r="V10" s="2">
        <v>1067.3</v>
      </c>
      <c r="W10" s="2">
        <f t="shared" si="12"/>
        <v>12.702299860334575</v>
      </c>
      <c r="X10" s="2">
        <v>1159.57</v>
      </c>
      <c r="Y10" s="2">
        <f t="shared" si="13"/>
        <v>12.104954626472241</v>
      </c>
      <c r="Z10" s="2">
        <f t="shared" si="14"/>
        <v>12.403627243403408</v>
      </c>
      <c r="AA10" s="2">
        <f t="shared" si="15"/>
        <v>0.29867261693116731</v>
      </c>
      <c r="AB10" s="2">
        <v>871.83</v>
      </c>
      <c r="AC10" s="2">
        <f t="shared" si="16"/>
        <v>9.8754365593454878</v>
      </c>
      <c r="AD10" s="2">
        <v>839.83</v>
      </c>
      <c r="AE10" s="2">
        <f t="shared" si="17"/>
        <v>9.7379640290234573</v>
      </c>
      <c r="AF10" s="2">
        <f t="shared" si="18"/>
        <v>9.8067002941844734</v>
      </c>
      <c r="AG10" s="2">
        <f t="shared" si="19"/>
        <v>6.8736265161015275E-2</v>
      </c>
      <c r="AH10" s="2">
        <v>903.87</v>
      </c>
      <c r="AI10" s="2">
        <f t="shared" si="20"/>
        <v>13.964630947828043</v>
      </c>
      <c r="AJ10" s="2">
        <v>816.74</v>
      </c>
      <c r="AK10" s="2">
        <f t="shared" si="21"/>
        <v>12.684847731949178</v>
      </c>
      <c r="AL10" s="2">
        <f t="shared" si="22"/>
        <v>13.324739339888611</v>
      </c>
      <c r="AM10" s="2">
        <f t="shared" si="23"/>
        <v>0.63989160793943256</v>
      </c>
      <c r="AN10" s="2">
        <v>2326.2600000000002</v>
      </c>
      <c r="AO10" s="2">
        <f t="shared" si="24"/>
        <v>25.602909460102726</v>
      </c>
      <c r="AP10" s="2">
        <v>3160.7</v>
      </c>
      <c r="AQ10" s="2">
        <f t="shared" si="25"/>
        <v>30.171239903323006</v>
      </c>
      <c r="AR10" s="2">
        <f t="shared" si="26"/>
        <v>27.887074681712868</v>
      </c>
      <c r="AS10" s="2">
        <f t="shared" si="27"/>
        <v>2.2841652216101398</v>
      </c>
      <c r="AT10" s="2">
        <v>797.77</v>
      </c>
      <c r="AU10" s="2">
        <f t="shared" si="28"/>
        <v>14.493189389389638</v>
      </c>
      <c r="AV10" s="2">
        <v>876.95</v>
      </c>
      <c r="AW10" s="2">
        <f t="shared" si="29"/>
        <v>15.042236547881846</v>
      </c>
      <c r="AX10" s="2">
        <v>852.82</v>
      </c>
      <c r="AY10" s="2">
        <f t="shared" si="30"/>
        <v>15.070126854050081</v>
      </c>
      <c r="AZ10" s="2">
        <f t="shared" si="31"/>
        <v>14.868517597107187</v>
      </c>
      <c r="BA10" s="2">
        <f t="shared" si="32"/>
        <v>0.26564125548803696</v>
      </c>
    </row>
    <row r="11" spans="1:53">
      <c r="A11" s="2">
        <v>10</v>
      </c>
      <c r="B11" s="2">
        <v>523.56458899999996</v>
      </c>
      <c r="C11" s="4" t="s">
        <v>31</v>
      </c>
      <c r="D11" s="2">
        <v>240.08</v>
      </c>
      <c r="E11" s="2">
        <f t="shared" si="0"/>
        <v>10.122618228579091</v>
      </c>
      <c r="F11" s="2">
        <v>1450.78</v>
      </c>
      <c r="G11" s="2">
        <f t="shared" si="1"/>
        <v>22.586990836813193</v>
      </c>
      <c r="H11" s="2">
        <f t="shared" si="2"/>
        <v>16.354804532696143</v>
      </c>
      <c r="I11" s="2">
        <f t="shared" si="3"/>
        <v>6.2321863041170502</v>
      </c>
      <c r="J11" s="2">
        <v>1053.18</v>
      </c>
      <c r="K11" s="2">
        <f t="shared" si="4"/>
        <v>18.077414645089203</v>
      </c>
      <c r="L11" s="2">
        <v>1158.31</v>
      </c>
      <c r="M11" s="2">
        <f t="shared" si="5"/>
        <v>19.517087036064705</v>
      </c>
      <c r="N11" s="2">
        <f t="shared" si="6"/>
        <v>18.797250840576954</v>
      </c>
      <c r="O11" s="2">
        <f t="shared" si="7"/>
        <v>0.71983619548775124</v>
      </c>
      <c r="P11" s="2">
        <v>655.69</v>
      </c>
      <c r="Q11" s="2">
        <f t="shared" si="8"/>
        <v>10.149431063115259</v>
      </c>
      <c r="R11" s="2">
        <v>894.06</v>
      </c>
      <c r="S11" s="2">
        <f t="shared" si="9"/>
        <v>11.869820816187529</v>
      </c>
      <c r="T11" s="2">
        <f t="shared" si="10"/>
        <v>10.149431063115259</v>
      </c>
      <c r="U11" s="2">
        <f t="shared" si="11"/>
        <v>0.86019487653613513</v>
      </c>
      <c r="V11" s="2">
        <v>967.16</v>
      </c>
      <c r="W11" s="2">
        <f t="shared" si="12"/>
        <v>11.510499702915009</v>
      </c>
      <c r="X11" s="2">
        <v>1136.5999999999999</v>
      </c>
      <c r="Y11" s="2">
        <f t="shared" si="13"/>
        <v>11.865166767377861</v>
      </c>
      <c r="Z11" s="2">
        <f t="shared" si="14"/>
        <v>11.687833235146435</v>
      </c>
      <c r="AA11" s="2">
        <f t="shared" si="15"/>
        <v>0.17733353223142601</v>
      </c>
      <c r="AB11" s="2">
        <v>854.85</v>
      </c>
      <c r="AC11" s="2">
        <f t="shared" si="16"/>
        <v>9.6830998506090538</v>
      </c>
      <c r="AD11" s="2">
        <v>809.8</v>
      </c>
      <c r="AE11" s="2">
        <f t="shared" si="17"/>
        <v>9.389761345395133</v>
      </c>
      <c r="AF11" s="2">
        <f t="shared" si="18"/>
        <v>9.5364305980020934</v>
      </c>
      <c r="AG11" s="2">
        <f t="shared" si="19"/>
        <v>0.1466692526069604</v>
      </c>
      <c r="AH11" s="2">
        <v>801.76</v>
      </c>
      <c r="AI11" s="2">
        <f t="shared" si="20"/>
        <v>12.387049585372468</v>
      </c>
      <c r="AJ11" s="2">
        <v>852.82</v>
      </c>
      <c r="AK11" s="2">
        <f t="shared" si="21"/>
        <v>13.245208809120284</v>
      </c>
      <c r="AL11" s="2">
        <f t="shared" si="22"/>
        <v>12.816129197246376</v>
      </c>
      <c r="AM11" s="2">
        <f t="shared" si="23"/>
        <v>0.42907961187390775</v>
      </c>
      <c r="AN11" s="2">
        <v>2018.51</v>
      </c>
      <c r="AO11" s="2">
        <f t="shared" si="24"/>
        <v>22.215800802280032</v>
      </c>
      <c r="AP11" s="2">
        <v>2721.03</v>
      </c>
      <c r="AQ11" s="2">
        <f t="shared" si="25"/>
        <v>25.974261687012056</v>
      </c>
      <c r="AR11" s="2">
        <f t="shared" si="26"/>
        <v>24.095031244646044</v>
      </c>
      <c r="AS11" s="2">
        <f t="shared" si="27"/>
        <v>1.879230442366012</v>
      </c>
      <c r="AT11" s="2">
        <v>955.97</v>
      </c>
      <c r="AU11" s="2">
        <f t="shared" si="28"/>
        <v>17.367228976490484</v>
      </c>
      <c r="AV11" s="2">
        <v>942.02</v>
      </c>
      <c r="AW11" s="2">
        <f t="shared" si="29"/>
        <v>16.15837581713399</v>
      </c>
      <c r="AX11" s="2">
        <v>1161.27</v>
      </c>
      <c r="AY11" s="2">
        <f t="shared" si="30"/>
        <v>20.520726779159421</v>
      </c>
      <c r="AZ11" s="2">
        <f t="shared" si="31"/>
        <v>18.015443857594633</v>
      </c>
      <c r="BA11" s="2">
        <f t="shared" si="32"/>
        <v>1.8389604632390646</v>
      </c>
    </row>
    <row r="12" spans="1:53">
      <c r="A12" s="2">
        <v>11</v>
      </c>
      <c r="B12" s="2">
        <v>547.68051100000002</v>
      </c>
      <c r="C12" s="4" t="s">
        <v>20</v>
      </c>
      <c r="D12" s="2">
        <v>399.18</v>
      </c>
      <c r="E12" s="2">
        <f t="shared" si="0"/>
        <v>16.830834490520669</v>
      </c>
      <c r="F12" s="2">
        <v>1867.37</v>
      </c>
      <c r="G12" s="2">
        <f t="shared" si="1"/>
        <v>29.072822260397754</v>
      </c>
      <c r="H12" s="2">
        <f t="shared" si="2"/>
        <v>22.951828375459211</v>
      </c>
      <c r="I12" s="2">
        <f t="shared" si="3"/>
        <v>6.1209938849385335</v>
      </c>
      <c r="J12" s="2">
        <v>619.53</v>
      </c>
      <c r="K12" s="2">
        <f t="shared" si="4"/>
        <v>10.6339853539491</v>
      </c>
      <c r="L12" s="2">
        <v>656.59</v>
      </c>
      <c r="M12" s="2">
        <f t="shared" si="5"/>
        <v>11.063294089673512</v>
      </c>
      <c r="N12" s="2">
        <f t="shared" si="6"/>
        <v>10.848639721811306</v>
      </c>
      <c r="O12" s="2">
        <f t="shared" si="7"/>
        <v>0.21465436786220593</v>
      </c>
      <c r="P12" s="2">
        <v>473.33</v>
      </c>
      <c r="Q12" s="2">
        <f t="shared" si="8"/>
        <v>7.3266790786870999</v>
      </c>
      <c r="R12" s="2">
        <v>534.4</v>
      </c>
      <c r="S12" s="2">
        <f t="shared" si="9"/>
        <v>7.0948619154985302</v>
      </c>
      <c r="T12" s="2">
        <f t="shared" si="10"/>
        <v>7.3266790786870999</v>
      </c>
      <c r="U12" s="2">
        <f t="shared" si="11"/>
        <v>0.11590858159428485</v>
      </c>
      <c r="V12" s="2">
        <v>648.58000000000004</v>
      </c>
      <c r="W12" s="2">
        <f t="shared" si="12"/>
        <v>7.7189709017294117</v>
      </c>
      <c r="X12" s="2">
        <v>837.86</v>
      </c>
      <c r="Y12" s="2">
        <f t="shared" si="13"/>
        <v>8.7465675063480699</v>
      </c>
      <c r="Z12" s="2">
        <f t="shared" si="14"/>
        <v>8.2327692040387408</v>
      </c>
      <c r="AA12" s="2">
        <f t="shared" si="15"/>
        <v>0.5137983023093291</v>
      </c>
      <c r="AB12" s="2">
        <v>547.41</v>
      </c>
      <c r="AC12" s="2">
        <f t="shared" si="16"/>
        <v>6.200650042957129</v>
      </c>
      <c r="AD12" s="2">
        <v>503.35</v>
      </c>
      <c r="AE12" s="2">
        <f t="shared" si="17"/>
        <v>5.8364242692080026</v>
      </c>
      <c r="AF12" s="2">
        <f t="shared" si="18"/>
        <v>6.0185371560825658</v>
      </c>
      <c r="AG12" s="2">
        <f t="shared" si="19"/>
        <v>0.18211288687456317</v>
      </c>
      <c r="AH12" s="2">
        <v>748.64</v>
      </c>
      <c r="AI12" s="2">
        <f t="shared" si="20"/>
        <v>11.566355020945474</v>
      </c>
      <c r="AJ12" s="2">
        <v>707.56</v>
      </c>
      <c r="AK12" s="2">
        <f t="shared" si="21"/>
        <v>10.989165292771213</v>
      </c>
      <c r="AL12" s="2">
        <f t="shared" si="22"/>
        <v>11.277760156858344</v>
      </c>
      <c r="AM12" s="2">
        <f t="shared" si="23"/>
        <v>0.28859486408713053</v>
      </c>
      <c r="AN12" s="2">
        <v>2944.53</v>
      </c>
      <c r="AO12" s="2">
        <f t="shared" si="24"/>
        <v>32.407613505178389</v>
      </c>
      <c r="AP12" s="2">
        <v>4579.32</v>
      </c>
      <c r="AQ12" s="2">
        <f t="shared" si="25"/>
        <v>43.713026327739144</v>
      </c>
      <c r="AR12" s="2">
        <f t="shared" si="26"/>
        <v>38.060319916458766</v>
      </c>
      <c r="AS12" s="2">
        <f t="shared" si="27"/>
        <v>5.6527064112803878</v>
      </c>
      <c r="AT12" s="2">
        <v>499.37</v>
      </c>
      <c r="AU12" s="2">
        <f t="shared" si="28"/>
        <v>9.0721185120767931</v>
      </c>
      <c r="AV12" s="2">
        <v>607.48</v>
      </c>
      <c r="AW12" s="2">
        <f t="shared" si="29"/>
        <v>10.420044310516294</v>
      </c>
      <c r="AX12" s="2">
        <v>551.37</v>
      </c>
      <c r="AY12" s="2">
        <f t="shared" si="30"/>
        <v>9.7432234744935542</v>
      </c>
      <c r="AZ12" s="2">
        <f t="shared" si="31"/>
        <v>9.7451287656955472</v>
      </c>
      <c r="BA12" s="2">
        <f t="shared" si="32"/>
        <v>0.55029005207897108</v>
      </c>
    </row>
    <row r="13" spans="1:53">
      <c r="A13" s="2">
        <v>12</v>
      </c>
      <c r="B13" s="2">
        <v>549.63024099999996</v>
      </c>
      <c r="C13" s="4" t="s">
        <v>32</v>
      </c>
      <c r="D13" s="2">
        <v>803.54</v>
      </c>
      <c r="E13" s="2">
        <f t="shared" si="0"/>
        <v>33.880076022127803</v>
      </c>
      <c r="F13" s="2">
        <v>3606.84</v>
      </c>
      <c r="G13" s="2">
        <f t="shared" si="1"/>
        <v>56.15438731568625</v>
      </c>
      <c r="H13" s="2">
        <f t="shared" si="2"/>
        <v>45.01723166890703</v>
      </c>
      <c r="I13" s="2">
        <f t="shared" si="3"/>
        <v>11.137155646779219</v>
      </c>
      <c r="J13" s="2">
        <v>897.86</v>
      </c>
      <c r="K13" s="2">
        <f t="shared" si="4"/>
        <v>15.411408793596337</v>
      </c>
      <c r="L13" s="2">
        <v>975.98</v>
      </c>
      <c r="M13" s="2">
        <f t="shared" si="5"/>
        <v>16.444895240012112</v>
      </c>
      <c r="N13" s="2">
        <f t="shared" si="6"/>
        <v>15.928152016804225</v>
      </c>
      <c r="O13" s="2">
        <f t="shared" si="7"/>
        <v>0.51674322320788768</v>
      </c>
      <c r="P13" s="2">
        <v>661.57</v>
      </c>
      <c r="Q13" s="2">
        <f t="shared" si="8"/>
        <v>10.240447632913664</v>
      </c>
      <c r="R13" s="2">
        <v>718.72</v>
      </c>
      <c r="S13" s="2">
        <f t="shared" si="9"/>
        <v>9.5419520132992215</v>
      </c>
      <c r="T13" s="2">
        <f t="shared" si="10"/>
        <v>10.240447632913664</v>
      </c>
      <c r="U13" s="2">
        <f t="shared" si="11"/>
        <v>0.34924780980722137</v>
      </c>
      <c r="V13" s="2">
        <v>806.78</v>
      </c>
      <c r="W13" s="2">
        <f t="shared" si="12"/>
        <v>9.6017628420507162</v>
      </c>
      <c r="X13" s="2">
        <v>1057.27</v>
      </c>
      <c r="Y13" s="2">
        <f t="shared" si="13"/>
        <v>11.037026982355792</v>
      </c>
      <c r="Z13" s="2">
        <f t="shared" si="14"/>
        <v>10.319394912203254</v>
      </c>
      <c r="AA13" s="2">
        <f t="shared" si="15"/>
        <v>0.71763207015253805</v>
      </c>
      <c r="AB13" s="2">
        <v>873.81</v>
      </c>
      <c r="AC13" s="2">
        <f t="shared" si="16"/>
        <v>9.897864514781185</v>
      </c>
      <c r="AD13" s="2">
        <v>902.84</v>
      </c>
      <c r="AE13" s="2">
        <f t="shared" si="17"/>
        <v>10.468575121112055</v>
      </c>
      <c r="AF13" s="2">
        <f t="shared" si="18"/>
        <v>10.18321981794662</v>
      </c>
      <c r="AG13" s="2">
        <f t="shared" si="19"/>
        <v>0.285355303165435</v>
      </c>
      <c r="AH13" s="2">
        <v>1050.0999999999999</v>
      </c>
      <c r="AI13" s="2">
        <f t="shared" si="20"/>
        <v>16.223858473358145</v>
      </c>
      <c r="AJ13" s="2">
        <v>1088.17</v>
      </c>
      <c r="AK13" s="2">
        <f t="shared" si="21"/>
        <v>16.900446600478904</v>
      </c>
      <c r="AL13" s="2">
        <f t="shared" si="22"/>
        <v>16.562152536918525</v>
      </c>
      <c r="AM13" s="2">
        <f t="shared" si="23"/>
        <v>0.3382940635603795</v>
      </c>
      <c r="AN13" s="2">
        <v>1896</v>
      </c>
      <c r="AO13" s="2">
        <f t="shared" si="24"/>
        <v>20.867450902459211</v>
      </c>
      <c r="AP13" s="2">
        <v>2654.5</v>
      </c>
      <c r="AQ13" s="2">
        <f t="shared" si="25"/>
        <v>25.339183194662866</v>
      </c>
      <c r="AR13" s="2">
        <f t="shared" si="26"/>
        <v>23.103317048561038</v>
      </c>
      <c r="AS13" s="2">
        <f t="shared" si="27"/>
        <v>2.2358661461018272</v>
      </c>
      <c r="AT13" s="2">
        <v>636.54999999999995</v>
      </c>
      <c r="AU13" s="2">
        <f t="shared" si="28"/>
        <v>11.564285076921887</v>
      </c>
      <c r="AV13" s="2">
        <v>785.72</v>
      </c>
      <c r="AW13" s="2">
        <f t="shared" si="29"/>
        <v>13.477377387994439</v>
      </c>
      <c r="AX13" s="2">
        <v>701.57</v>
      </c>
      <c r="AY13" s="2">
        <f t="shared" si="30"/>
        <v>12.397397923355356</v>
      </c>
      <c r="AZ13" s="2">
        <f t="shared" si="31"/>
        <v>12.479686796090562</v>
      </c>
      <c r="BA13" s="2">
        <f t="shared" si="32"/>
        <v>0.78318118023151884</v>
      </c>
    </row>
    <row r="14" spans="1:53">
      <c r="A14" s="2">
        <v>13</v>
      </c>
      <c r="B14" s="2">
        <v>551.61068899999998</v>
      </c>
      <c r="C14" s="4" t="s">
        <v>33</v>
      </c>
      <c r="D14" s="2">
        <v>628.51</v>
      </c>
      <c r="E14" s="2">
        <f t="shared" si="0"/>
        <v>26.500194863563166</v>
      </c>
      <c r="F14" s="2">
        <v>2554.7600000000002</v>
      </c>
      <c r="G14" s="2">
        <f t="shared" si="1"/>
        <v>39.774700995503714</v>
      </c>
      <c r="H14" s="2">
        <f t="shared" si="2"/>
        <v>33.137447929533437</v>
      </c>
      <c r="I14" s="2">
        <f t="shared" si="3"/>
        <v>6.6372530659702988</v>
      </c>
      <c r="J14" s="2">
        <v>691.75</v>
      </c>
      <c r="K14" s="2">
        <f t="shared" si="4"/>
        <v>11.87361284940889</v>
      </c>
      <c r="L14" s="2">
        <v>690.76</v>
      </c>
      <c r="M14" s="2">
        <f t="shared" si="5"/>
        <v>11.639045714042059</v>
      </c>
      <c r="N14" s="2">
        <f t="shared" si="6"/>
        <v>11.756329281725474</v>
      </c>
      <c r="O14" s="2">
        <f t="shared" si="7"/>
        <v>0.11728356768341541</v>
      </c>
      <c r="P14" s="2">
        <v>530.58000000000004</v>
      </c>
      <c r="Q14" s="2">
        <f t="shared" si="8"/>
        <v>8.2128523135440439</v>
      </c>
      <c r="R14" s="2">
        <v>655.78</v>
      </c>
      <c r="S14" s="2">
        <f t="shared" si="9"/>
        <v>8.7063408438353793</v>
      </c>
      <c r="T14" s="2">
        <f t="shared" si="10"/>
        <v>8.2128523135440439</v>
      </c>
      <c r="U14" s="2">
        <f t="shared" si="11"/>
        <v>0.24674426514566772</v>
      </c>
      <c r="V14" s="2">
        <v>646.67999999999995</v>
      </c>
      <c r="W14" s="2">
        <f t="shared" si="12"/>
        <v>7.6963583563020377</v>
      </c>
      <c r="X14" s="2">
        <v>824.1</v>
      </c>
      <c r="Y14" s="2">
        <f t="shared" si="13"/>
        <v>8.6029244527503934</v>
      </c>
      <c r="Z14" s="2">
        <f t="shared" si="14"/>
        <v>8.149641404526216</v>
      </c>
      <c r="AA14" s="2">
        <f t="shared" si="15"/>
        <v>0.45328304822417786</v>
      </c>
      <c r="AB14" s="2">
        <v>909.33</v>
      </c>
      <c r="AC14" s="2">
        <f t="shared" si="16"/>
        <v>10.300208442597334</v>
      </c>
      <c r="AD14" s="2">
        <v>892.23</v>
      </c>
      <c r="AE14" s="2">
        <f t="shared" si="17"/>
        <v>10.345550463326624</v>
      </c>
      <c r="AF14" s="2">
        <f t="shared" si="18"/>
        <v>10.322879452961979</v>
      </c>
      <c r="AG14" s="2">
        <f t="shared" si="19"/>
        <v>2.2671010364645028E-2</v>
      </c>
      <c r="AH14" s="2">
        <v>725.82</v>
      </c>
      <c r="AI14" s="2">
        <f t="shared" si="20"/>
        <v>11.213790074405116</v>
      </c>
      <c r="AJ14" s="2">
        <v>661.67</v>
      </c>
      <c r="AK14" s="2">
        <f t="shared" si="21"/>
        <v>10.276444399440228</v>
      </c>
      <c r="AL14" s="2">
        <f t="shared" si="22"/>
        <v>10.745117236922672</v>
      </c>
      <c r="AM14" s="2">
        <f t="shared" si="23"/>
        <v>0.46867283748244404</v>
      </c>
      <c r="AN14" s="2">
        <v>1463.22</v>
      </c>
      <c r="AO14" s="2">
        <f t="shared" si="24"/>
        <v>16.104257125261796</v>
      </c>
      <c r="AP14" s="2">
        <v>2113.59</v>
      </c>
      <c r="AQ14" s="2">
        <f t="shared" si="25"/>
        <v>20.17579363661989</v>
      </c>
      <c r="AR14" s="2">
        <f t="shared" si="26"/>
        <v>18.140025380940841</v>
      </c>
      <c r="AS14" s="2">
        <f t="shared" si="27"/>
        <v>2.0357682556790531</v>
      </c>
      <c r="AT14" s="2">
        <v>547.44000000000005</v>
      </c>
      <c r="AU14" s="2">
        <f t="shared" si="28"/>
        <v>9.9454123360460596</v>
      </c>
      <c r="AV14" s="2">
        <v>603.54</v>
      </c>
      <c r="AW14" s="2">
        <f t="shared" si="29"/>
        <v>10.352461880504713</v>
      </c>
      <c r="AX14" s="2">
        <v>674.57</v>
      </c>
      <c r="AY14" s="2">
        <f t="shared" si="30"/>
        <v>11.920282676223076</v>
      </c>
      <c r="AZ14" s="2">
        <f t="shared" si="31"/>
        <v>10.739385630924616</v>
      </c>
      <c r="BA14" s="2">
        <f t="shared" si="32"/>
        <v>0.85139521046612032</v>
      </c>
    </row>
    <row r="15" spans="1:53">
      <c r="A15" s="2">
        <v>14</v>
      </c>
      <c r="B15" s="2">
        <v>573.63398700000005</v>
      </c>
      <c r="C15" s="4" t="s">
        <v>34</v>
      </c>
      <c r="D15" s="2">
        <v>291.11</v>
      </c>
      <c r="E15" s="2">
        <f t="shared" si="0"/>
        <v>12.274222727930937</v>
      </c>
      <c r="F15" s="2">
        <v>1272.4100000000001</v>
      </c>
      <c r="G15" s="2">
        <f t="shared" si="1"/>
        <v>19.809973263120167</v>
      </c>
      <c r="H15" s="2">
        <f t="shared" si="2"/>
        <v>16.042097995525552</v>
      </c>
      <c r="I15" s="2">
        <f t="shared" si="3"/>
        <v>3.767875267594611</v>
      </c>
      <c r="J15" s="2">
        <v>844.66</v>
      </c>
      <c r="K15" s="2">
        <f t="shared" si="4"/>
        <v>14.49825201211668</v>
      </c>
      <c r="L15" s="2">
        <v>893.77</v>
      </c>
      <c r="M15" s="2">
        <f t="shared" si="5"/>
        <v>15.059687717643422</v>
      </c>
      <c r="N15" s="2">
        <f t="shared" si="6"/>
        <v>14.77896986488005</v>
      </c>
      <c r="O15" s="2">
        <f t="shared" si="7"/>
        <v>0.28071785276337113</v>
      </c>
      <c r="P15" s="2">
        <v>645.51</v>
      </c>
      <c r="Q15" s="2">
        <f t="shared" si="8"/>
        <v>9.991854756899647</v>
      </c>
      <c r="R15" s="2">
        <v>730.65</v>
      </c>
      <c r="S15" s="2">
        <f t="shared" si="9"/>
        <v>9.7003384329322628</v>
      </c>
      <c r="T15" s="2">
        <f t="shared" si="10"/>
        <v>9.991854756899647</v>
      </c>
      <c r="U15" s="2">
        <f t="shared" si="11"/>
        <v>0.14575816198369207</v>
      </c>
      <c r="V15" s="2">
        <v>815.73</v>
      </c>
      <c r="W15" s="2">
        <f t="shared" si="12"/>
        <v>9.7082798323533446</v>
      </c>
      <c r="X15" s="2">
        <v>1013.05</v>
      </c>
      <c r="Y15" s="2">
        <f t="shared" si="13"/>
        <v>10.575406645866746</v>
      </c>
      <c r="Z15" s="2">
        <f t="shared" si="14"/>
        <v>10.141843239110045</v>
      </c>
      <c r="AA15" s="2">
        <f t="shared" si="15"/>
        <v>0.43356340675670069</v>
      </c>
      <c r="AB15" s="2">
        <v>805.63</v>
      </c>
      <c r="AC15" s="2">
        <f t="shared" si="16"/>
        <v>9.125572594778232</v>
      </c>
      <c r="AD15" s="2">
        <v>830.66</v>
      </c>
      <c r="AE15" s="2">
        <f t="shared" si="17"/>
        <v>9.6316364030204014</v>
      </c>
      <c r="AF15" s="2">
        <f t="shared" si="18"/>
        <v>9.3786044988993176</v>
      </c>
      <c r="AG15" s="2">
        <f t="shared" si="19"/>
        <v>0.25303190412108467</v>
      </c>
      <c r="AH15" s="2">
        <v>1001.9</v>
      </c>
      <c r="AI15" s="2">
        <f t="shared" si="20"/>
        <v>15.479177035003836</v>
      </c>
      <c r="AJ15" s="2">
        <v>1000.9</v>
      </c>
      <c r="AK15" s="2">
        <f t="shared" si="21"/>
        <v>15.545049948463321</v>
      </c>
      <c r="AL15" s="2">
        <f t="shared" si="22"/>
        <v>15.512113491733579</v>
      </c>
      <c r="AM15" s="2">
        <f t="shared" si="23"/>
        <v>3.2936456729742325E-2</v>
      </c>
      <c r="AN15" s="2">
        <v>2079.08</v>
      </c>
      <c r="AO15" s="2">
        <f t="shared" si="24"/>
        <v>22.882436615129166</v>
      </c>
      <c r="AP15" s="2">
        <v>3028.25</v>
      </c>
      <c r="AQ15" s="2">
        <f t="shared" si="25"/>
        <v>28.906905823785202</v>
      </c>
      <c r="AR15" s="2">
        <f t="shared" si="26"/>
        <v>25.894671219457184</v>
      </c>
      <c r="AS15" s="2">
        <f t="shared" si="27"/>
        <v>3.0122346043280217</v>
      </c>
      <c r="AT15" s="2">
        <v>695.59</v>
      </c>
      <c r="AU15" s="2">
        <f t="shared" si="28"/>
        <v>12.636872290717299</v>
      </c>
      <c r="AV15" s="2">
        <v>811.84</v>
      </c>
      <c r="AW15" s="2">
        <f t="shared" si="29"/>
        <v>13.925411162588968</v>
      </c>
      <c r="AX15" s="2">
        <v>616.47</v>
      </c>
      <c r="AY15" s="2">
        <f t="shared" si="30"/>
        <v>10.893601348134721</v>
      </c>
      <c r="AZ15" s="2">
        <f t="shared" si="31"/>
        <v>12.485294933813663</v>
      </c>
      <c r="BA15" s="2">
        <f t="shared" si="32"/>
        <v>1.2423631941048729</v>
      </c>
    </row>
    <row r="16" spans="1:53">
      <c r="A16" s="2">
        <v>15</v>
      </c>
      <c r="B16" s="2">
        <v>575.64787899999999</v>
      </c>
      <c r="C16" s="4" t="s">
        <v>35</v>
      </c>
      <c r="D16" s="2">
        <v>340.11</v>
      </c>
      <c r="E16" s="2">
        <f t="shared" si="0"/>
        <v>14.340235278748894</v>
      </c>
      <c r="F16" s="2">
        <v>1817.4</v>
      </c>
      <c r="G16" s="2">
        <f t="shared" si="1"/>
        <v>28.294846321857413</v>
      </c>
      <c r="H16" s="2">
        <f t="shared" si="2"/>
        <v>21.317540800303153</v>
      </c>
      <c r="I16" s="2">
        <f t="shared" si="3"/>
        <v>6.9773055215542596</v>
      </c>
      <c r="J16" s="2">
        <v>1002.83</v>
      </c>
      <c r="K16" s="2">
        <f t="shared" si="4"/>
        <v>17.213176976903096</v>
      </c>
      <c r="L16" s="2">
        <v>1008.89</v>
      </c>
      <c r="M16" s="2">
        <f t="shared" si="5"/>
        <v>16.999416339162504</v>
      </c>
      <c r="N16" s="2">
        <f t="shared" si="6"/>
        <v>17.1062966580328</v>
      </c>
      <c r="O16" s="2">
        <f t="shared" si="7"/>
        <v>0.10688031887029581</v>
      </c>
      <c r="P16" s="2">
        <v>748.58</v>
      </c>
      <c r="Q16" s="2">
        <f t="shared" si="8"/>
        <v>11.587276159811527</v>
      </c>
      <c r="R16" s="2">
        <v>890.78</v>
      </c>
      <c r="S16" s="2">
        <f t="shared" si="9"/>
        <v>11.826274508023541</v>
      </c>
      <c r="T16" s="2">
        <f t="shared" si="10"/>
        <v>11.587276159811527</v>
      </c>
      <c r="U16" s="2">
        <f t="shared" si="11"/>
        <v>0.11949917410600719</v>
      </c>
      <c r="V16" s="2">
        <v>1056.95</v>
      </c>
      <c r="W16" s="2">
        <f t="shared" si="12"/>
        <v>12.579120994453884</v>
      </c>
      <c r="X16" s="2">
        <v>1184.24</v>
      </c>
      <c r="Y16" s="2">
        <f t="shared" si="13"/>
        <v>12.362489083758192</v>
      </c>
      <c r="Z16" s="2">
        <f t="shared" si="14"/>
        <v>12.470805039106038</v>
      </c>
      <c r="AA16" s="2">
        <f t="shared" si="15"/>
        <v>0.10831595534784633</v>
      </c>
      <c r="AB16" s="2">
        <v>938.66</v>
      </c>
      <c r="AC16" s="2">
        <f t="shared" si="16"/>
        <v>10.632436691551376</v>
      </c>
      <c r="AD16" s="2">
        <v>963.66</v>
      </c>
      <c r="AE16" s="2">
        <f t="shared" si="17"/>
        <v>11.17379281069829</v>
      </c>
      <c r="AF16" s="2">
        <f t="shared" si="18"/>
        <v>10.903114751124832</v>
      </c>
      <c r="AG16" s="2">
        <f t="shared" si="19"/>
        <v>0.27067805957345659</v>
      </c>
      <c r="AH16" s="2">
        <v>1142.95</v>
      </c>
      <c r="AI16" s="2">
        <f t="shared" si="20"/>
        <v>17.658374480644412</v>
      </c>
      <c r="AJ16" s="2">
        <v>1104.93</v>
      </c>
      <c r="AK16" s="2">
        <f t="shared" si="21"/>
        <v>17.160747366925346</v>
      </c>
      <c r="AL16" s="2">
        <f t="shared" si="22"/>
        <v>17.409560923784881</v>
      </c>
      <c r="AM16" s="2">
        <f t="shared" si="23"/>
        <v>0.24881355685953288</v>
      </c>
      <c r="AN16" s="2">
        <v>3290.79</v>
      </c>
      <c r="AO16" s="2">
        <f t="shared" si="24"/>
        <v>36.218564744358517</v>
      </c>
      <c r="AP16" s="2">
        <v>4924.3900000000003</v>
      </c>
      <c r="AQ16" s="2">
        <f t="shared" si="25"/>
        <v>47.006976956852846</v>
      </c>
      <c r="AR16" s="2">
        <f t="shared" si="26"/>
        <v>41.612770850605685</v>
      </c>
      <c r="AS16" s="2">
        <f t="shared" si="27"/>
        <v>5.3942061062471263</v>
      </c>
      <c r="AT16" s="2">
        <v>821.68</v>
      </c>
      <c r="AU16" s="2">
        <f t="shared" si="28"/>
        <v>14.927565410423654</v>
      </c>
      <c r="AV16" s="2">
        <v>995.96</v>
      </c>
      <c r="AW16" s="2">
        <f t="shared" si="29"/>
        <v>17.083603298053937</v>
      </c>
      <c r="AX16" s="2">
        <v>794.54</v>
      </c>
      <c r="AY16" s="2">
        <f t="shared" si="30"/>
        <v>14.04026475764751</v>
      </c>
      <c r="AZ16" s="2">
        <f t="shared" si="31"/>
        <v>15.350477822041702</v>
      </c>
      <c r="BA16" s="2">
        <f t="shared" si="32"/>
        <v>1.2779198067709425</v>
      </c>
    </row>
    <row r="17" spans="1:53">
      <c r="A17" s="2">
        <v>16</v>
      </c>
      <c r="B17" s="2">
        <v>577.65751599999999</v>
      </c>
      <c r="C17" s="4" t="s">
        <v>36</v>
      </c>
      <c r="D17" s="2">
        <v>289.08999999999997</v>
      </c>
      <c r="E17" s="2">
        <f t="shared" si="0"/>
        <v>12.189052414611501</v>
      </c>
      <c r="F17" s="2">
        <v>1741.38</v>
      </c>
      <c r="G17" s="2">
        <f t="shared" si="1"/>
        <v>27.111301578054398</v>
      </c>
      <c r="H17" s="2">
        <f t="shared" si="2"/>
        <v>19.650176996332949</v>
      </c>
      <c r="I17" s="2">
        <f t="shared" si="3"/>
        <v>7.4611245817214549</v>
      </c>
      <c r="J17" s="2">
        <v>857.73</v>
      </c>
      <c r="K17" s="2">
        <f t="shared" si="4"/>
        <v>14.722593349220798</v>
      </c>
      <c r="L17" s="2">
        <v>795.65</v>
      </c>
      <c r="M17" s="2">
        <f t="shared" si="5"/>
        <v>13.406402690337547</v>
      </c>
      <c r="N17" s="2">
        <f t="shared" si="6"/>
        <v>14.064498019779172</v>
      </c>
      <c r="O17" s="2">
        <f t="shared" si="7"/>
        <v>0.65809532944162541</v>
      </c>
      <c r="P17" s="2">
        <v>689.51</v>
      </c>
      <c r="Q17" s="2">
        <f t="shared" si="8"/>
        <v>10.672931129540791</v>
      </c>
      <c r="R17" s="2">
        <v>822.75</v>
      </c>
      <c r="S17" s="2">
        <f t="shared" si="9"/>
        <v>10.923086903024728</v>
      </c>
      <c r="T17" s="2">
        <f t="shared" si="10"/>
        <v>10.672931129540791</v>
      </c>
      <c r="U17" s="2">
        <f t="shared" si="11"/>
        <v>0.12507788674196885</v>
      </c>
      <c r="V17" s="2">
        <v>881.81</v>
      </c>
      <c r="W17" s="2">
        <f t="shared" si="12"/>
        <v>10.494720359637995</v>
      </c>
      <c r="X17" s="2">
        <v>1098.1199999999999</v>
      </c>
      <c r="Y17" s="2">
        <f t="shared" si="13"/>
        <v>11.463467297723893</v>
      </c>
      <c r="Z17" s="2">
        <f t="shared" si="14"/>
        <v>10.979093828680945</v>
      </c>
      <c r="AA17" s="2">
        <f t="shared" si="15"/>
        <v>0.48437346904294909</v>
      </c>
      <c r="AB17" s="2">
        <v>986.85</v>
      </c>
      <c r="AC17" s="2">
        <f t="shared" si="16"/>
        <v>11.178296879655548</v>
      </c>
      <c r="AD17" s="2">
        <v>983.84</v>
      </c>
      <c r="AE17" s="2">
        <f t="shared" si="17"/>
        <v>11.407783158870769</v>
      </c>
      <c r="AF17" s="2">
        <f t="shared" si="18"/>
        <v>11.293040019263159</v>
      </c>
      <c r="AG17" s="2">
        <f t="shared" si="19"/>
        <v>0.11474313960761062</v>
      </c>
      <c r="AH17" s="2">
        <v>941.79</v>
      </c>
      <c r="AI17" s="2">
        <f t="shared" si="20"/>
        <v>14.550488212193095</v>
      </c>
      <c r="AJ17" s="2">
        <v>888.7</v>
      </c>
      <c r="AK17" s="2">
        <f t="shared" si="21"/>
        <v>13.80246367189465</v>
      </c>
      <c r="AL17" s="2">
        <f t="shared" si="22"/>
        <v>14.176475942043872</v>
      </c>
      <c r="AM17" s="2">
        <f t="shared" si="23"/>
        <v>0.37401227014922256</v>
      </c>
      <c r="AN17" s="2">
        <v>1946.86</v>
      </c>
      <c r="AO17" s="2">
        <f t="shared" si="24"/>
        <v>21.427218071709778</v>
      </c>
      <c r="AP17" s="2">
        <v>2818.77</v>
      </c>
      <c r="AQ17" s="2">
        <f t="shared" si="25"/>
        <v>26.907262917167017</v>
      </c>
      <c r="AR17" s="2">
        <f t="shared" si="26"/>
        <v>24.167240494438396</v>
      </c>
      <c r="AS17" s="2">
        <f t="shared" si="27"/>
        <v>2.7400224227286349</v>
      </c>
      <c r="AT17" s="2">
        <v>665.5</v>
      </c>
      <c r="AU17" s="2">
        <f t="shared" si="28"/>
        <v>12.090223421084781</v>
      </c>
      <c r="AV17" s="2">
        <v>762.61</v>
      </c>
      <c r="AW17" s="2">
        <f t="shared" si="29"/>
        <v>13.080973845464591</v>
      </c>
      <c r="AX17" s="2">
        <v>654.44000000000005</v>
      </c>
      <c r="AY17" s="2">
        <f t="shared" si="30"/>
        <v>11.564566753083342</v>
      </c>
      <c r="AZ17" s="2">
        <f t="shared" si="31"/>
        <v>12.245254673210903</v>
      </c>
      <c r="BA17" s="2">
        <f t="shared" si="32"/>
        <v>0.62870164323409838</v>
      </c>
    </row>
    <row r="18" spans="1:53">
      <c r="A18" s="2">
        <v>17</v>
      </c>
      <c r="B18" s="2">
        <v>579.66772100000003</v>
      </c>
      <c r="C18" s="4" t="s">
        <v>37</v>
      </c>
      <c r="D18" s="2">
        <v>244.07</v>
      </c>
      <c r="E18" s="2">
        <f t="shared" si="0"/>
        <v>10.290850679145695</v>
      </c>
      <c r="F18" s="2">
        <v>1386.6</v>
      </c>
      <c r="G18" s="2">
        <f t="shared" si="1"/>
        <v>21.587781396438587</v>
      </c>
      <c r="H18" s="2">
        <f t="shared" si="2"/>
        <v>15.939316037792141</v>
      </c>
      <c r="I18" s="2">
        <f t="shared" si="3"/>
        <v>5.6484653586464466</v>
      </c>
      <c r="J18" s="2">
        <v>847.73</v>
      </c>
      <c r="K18" s="2">
        <f t="shared" si="4"/>
        <v>14.550947337664471</v>
      </c>
      <c r="L18" s="2">
        <v>861.74</v>
      </c>
      <c r="M18" s="2">
        <f t="shared" si="5"/>
        <v>14.519994286899363</v>
      </c>
      <c r="N18" s="2">
        <f t="shared" si="6"/>
        <v>14.535470812281918</v>
      </c>
      <c r="O18" s="2">
        <f t="shared" si="7"/>
        <v>1.5476525382553952E-2</v>
      </c>
      <c r="P18" s="2">
        <v>798.72</v>
      </c>
      <c r="Q18" s="2">
        <f t="shared" si="8"/>
        <v>12.363393644453048</v>
      </c>
      <c r="R18" s="2">
        <v>1003.21</v>
      </c>
      <c r="S18" s="2">
        <f t="shared" si="9"/>
        <v>13.318930430851948</v>
      </c>
      <c r="T18" s="2">
        <f t="shared" si="10"/>
        <v>12.363393644453048</v>
      </c>
      <c r="U18" s="2">
        <f t="shared" si="11"/>
        <v>0.47776839319945008</v>
      </c>
      <c r="V18" s="2">
        <v>865.79</v>
      </c>
      <c r="W18" s="2">
        <f t="shared" si="12"/>
        <v>10.304060897666142</v>
      </c>
      <c r="X18" s="2">
        <v>1040.1500000000001</v>
      </c>
      <c r="Y18" s="2">
        <f t="shared" si="13"/>
        <v>10.858308299391242</v>
      </c>
      <c r="Z18" s="2">
        <f t="shared" si="14"/>
        <v>10.581184598528692</v>
      </c>
      <c r="AA18" s="2">
        <f t="shared" si="15"/>
        <v>0.27712370086254978</v>
      </c>
      <c r="AB18" s="2">
        <v>837.75</v>
      </c>
      <c r="AC18" s="2">
        <f t="shared" si="16"/>
        <v>9.4894038718462124</v>
      </c>
      <c r="AD18" s="2">
        <v>862.71</v>
      </c>
      <c r="AE18" s="2">
        <f t="shared" si="17"/>
        <v>10.003261311787893</v>
      </c>
      <c r="AF18" s="2">
        <f t="shared" si="18"/>
        <v>9.7463325918170529</v>
      </c>
      <c r="AG18" s="2">
        <f t="shared" si="19"/>
        <v>0.25692871997084055</v>
      </c>
      <c r="AH18" s="2">
        <v>914.74</v>
      </c>
      <c r="AI18" s="2">
        <f t="shared" si="20"/>
        <v>14.132570517017077</v>
      </c>
      <c r="AJ18" s="2">
        <v>846.63</v>
      </c>
      <c r="AK18" s="2">
        <f t="shared" si="21"/>
        <v>13.149071473541314</v>
      </c>
      <c r="AL18" s="2">
        <f t="shared" si="22"/>
        <v>13.640820995279196</v>
      </c>
      <c r="AM18" s="2">
        <f t="shared" si="23"/>
        <v>0.49174952173788178</v>
      </c>
      <c r="AN18" s="2">
        <v>1810.52</v>
      </c>
      <c r="AO18" s="2">
        <f t="shared" si="24"/>
        <v>19.926654645527663</v>
      </c>
      <c r="AP18" s="2">
        <v>2494.7600000000002</v>
      </c>
      <c r="AQ18" s="2">
        <f t="shared" si="25"/>
        <v>23.814345702285603</v>
      </c>
      <c r="AR18" s="2">
        <f t="shared" si="26"/>
        <v>21.870500173906635</v>
      </c>
      <c r="AS18" s="2">
        <f t="shared" si="27"/>
        <v>1.9438455283789704</v>
      </c>
      <c r="AT18" s="2">
        <v>606.41</v>
      </c>
      <c r="AU18" s="2">
        <f t="shared" si="28"/>
        <v>11.016727850909122</v>
      </c>
      <c r="AV18" s="2">
        <v>751.55</v>
      </c>
      <c r="AW18" s="2">
        <f t="shared" si="29"/>
        <v>12.891262760203659</v>
      </c>
      <c r="AX18" s="2">
        <v>635.41999999999996</v>
      </c>
      <c r="AY18" s="2">
        <f t="shared" si="30"/>
        <v>11.228465567881265</v>
      </c>
      <c r="AZ18" s="2">
        <f t="shared" si="31"/>
        <v>11.712152059664682</v>
      </c>
      <c r="BA18" s="2">
        <f t="shared" si="32"/>
        <v>0.83822620188557762</v>
      </c>
    </row>
    <row r="19" spans="1:53">
      <c r="A19" s="2">
        <v>18</v>
      </c>
      <c r="B19" s="2">
        <v>591.59227699999997</v>
      </c>
      <c r="C19" s="4" t="s">
        <v>20</v>
      </c>
      <c r="D19" s="2">
        <v>362.13</v>
      </c>
      <c r="E19" s="2">
        <f t="shared" si="0"/>
        <v>15.268676020973619</v>
      </c>
      <c r="F19" s="2">
        <v>2682.35</v>
      </c>
      <c r="G19" s="2">
        <f t="shared" si="1"/>
        <v>41.761131853986036</v>
      </c>
      <c r="H19" s="2">
        <f t="shared" si="2"/>
        <v>28.514903937479829</v>
      </c>
      <c r="I19" s="2">
        <f t="shared" si="3"/>
        <v>13.246227916506209</v>
      </c>
      <c r="J19" s="2">
        <v>951.8</v>
      </c>
      <c r="K19" s="2">
        <f t="shared" si="4"/>
        <v>16.337267379931159</v>
      </c>
      <c r="L19" s="2">
        <v>969.82</v>
      </c>
      <c r="M19" s="2">
        <f t="shared" si="5"/>
        <v>16.3411015611678</v>
      </c>
      <c r="N19" s="2">
        <f t="shared" si="6"/>
        <v>16.33918447054948</v>
      </c>
      <c r="O19" s="2">
        <f t="shared" si="7"/>
        <v>1.9170906183205716E-3</v>
      </c>
      <c r="P19" s="2">
        <v>843.66</v>
      </c>
      <c r="Q19" s="2">
        <f t="shared" si="8"/>
        <v>13.05902028505516</v>
      </c>
      <c r="R19" s="2">
        <v>991.01</v>
      </c>
      <c r="S19" s="2">
        <f t="shared" si="9"/>
        <v>13.156959406583455</v>
      </c>
      <c r="T19" s="2">
        <f t="shared" si="10"/>
        <v>13.05902028505516</v>
      </c>
      <c r="U19" s="2">
        <f t="shared" si="11"/>
        <v>4.8969560764147602E-2</v>
      </c>
      <c r="V19" s="2">
        <v>1093</v>
      </c>
      <c r="W19" s="2">
        <f t="shared" si="12"/>
        <v>13.008164290589049</v>
      </c>
      <c r="X19" s="2">
        <v>1281.3699999999999</v>
      </c>
      <c r="Y19" s="2">
        <f t="shared" si="13"/>
        <v>13.376446191021442</v>
      </c>
      <c r="Z19" s="2">
        <f t="shared" si="14"/>
        <v>13.192305240805245</v>
      </c>
      <c r="AA19" s="2">
        <f t="shared" si="15"/>
        <v>0.18414095021619659</v>
      </c>
      <c r="AB19" s="2">
        <v>1368.39</v>
      </c>
      <c r="AC19" s="2">
        <f t="shared" si="16"/>
        <v>15.500095928613117</v>
      </c>
      <c r="AD19" s="2">
        <v>1334.39</v>
      </c>
      <c r="AE19" s="2">
        <f t="shared" si="17"/>
        <v>15.472466833393201</v>
      </c>
      <c r="AF19" s="2">
        <f t="shared" si="18"/>
        <v>15.48628138100316</v>
      </c>
      <c r="AG19" s="2">
        <f t="shared" si="19"/>
        <v>1.3814547609958261E-2</v>
      </c>
      <c r="AH19" s="2">
        <v>1124.99</v>
      </c>
      <c r="AI19" s="2">
        <f t="shared" si="20"/>
        <v>17.380895670834381</v>
      </c>
      <c r="AJ19" s="2">
        <v>1138.01</v>
      </c>
      <c r="AK19" s="2">
        <f t="shared" si="21"/>
        <v>17.674515228145413</v>
      </c>
      <c r="AL19" s="2">
        <f t="shared" si="22"/>
        <v>17.527705449489897</v>
      </c>
      <c r="AM19" s="2">
        <f t="shared" si="23"/>
        <v>0.14680977865551625</v>
      </c>
      <c r="AN19" s="2">
        <v>2575.11</v>
      </c>
      <c r="AO19" s="2">
        <f t="shared" si="24"/>
        <v>28.341762391050498</v>
      </c>
      <c r="AP19" s="2">
        <v>3769.94</v>
      </c>
      <c r="AQ19" s="2">
        <f t="shared" si="25"/>
        <v>35.98689029681195</v>
      </c>
      <c r="AR19" s="2">
        <f t="shared" si="26"/>
        <v>32.164326343931222</v>
      </c>
      <c r="AS19" s="2">
        <f t="shared" si="27"/>
        <v>3.8225639528807203</v>
      </c>
      <c r="AT19" s="2">
        <v>850.77</v>
      </c>
      <c r="AU19" s="2">
        <f t="shared" si="28"/>
        <v>15.456047152451237</v>
      </c>
      <c r="AV19" s="2">
        <v>940.94</v>
      </c>
      <c r="AW19" s="2">
        <f t="shared" si="29"/>
        <v>16.139850684034371</v>
      </c>
      <c r="AX19" s="2">
        <v>782.56</v>
      </c>
      <c r="AY19" s="2">
        <f t="shared" si="30"/>
        <v>13.82856695540141</v>
      </c>
      <c r="AZ19" s="2">
        <f t="shared" si="31"/>
        <v>15.141488263962339</v>
      </c>
      <c r="BA19" s="2">
        <f t="shared" si="32"/>
        <v>0.96943921566590907</v>
      </c>
    </row>
    <row r="20" spans="1:53">
      <c r="A20" s="2">
        <v>19</v>
      </c>
      <c r="B20" s="2">
        <v>599.69883300000004</v>
      </c>
      <c r="C20" s="4" t="s">
        <v>38</v>
      </c>
      <c r="D20" s="2">
        <v>169.05</v>
      </c>
      <c r="E20" s="2">
        <f t="shared" si="0"/>
        <v>7.1277433003219564</v>
      </c>
      <c r="F20" s="2">
        <v>820.72</v>
      </c>
      <c r="G20" s="2">
        <f t="shared" si="1"/>
        <v>12.777674850486859</v>
      </c>
      <c r="H20" s="2">
        <f t="shared" si="2"/>
        <v>9.9527090754044067</v>
      </c>
      <c r="I20" s="2">
        <f t="shared" si="3"/>
        <v>2.8249657750824548</v>
      </c>
      <c r="J20" s="2">
        <v>457.3</v>
      </c>
      <c r="K20" s="2">
        <f t="shared" si="4"/>
        <v>7.8493721084708135</v>
      </c>
      <c r="L20" s="2">
        <v>497.36</v>
      </c>
      <c r="M20" s="2">
        <f t="shared" si="5"/>
        <v>8.3803285892871013</v>
      </c>
      <c r="N20" s="2">
        <f t="shared" si="6"/>
        <v>8.1148503488789565</v>
      </c>
      <c r="O20" s="2">
        <f t="shared" si="7"/>
        <v>0.26547824040814394</v>
      </c>
      <c r="P20" s="2">
        <v>428.26</v>
      </c>
      <c r="Q20" s="2">
        <f t="shared" si="8"/>
        <v>6.6290401669840016</v>
      </c>
      <c r="R20" s="2">
        <v>397.26</v>
      </c>
      <c r="S20" s="2">
        <f t="shared" si="9"/>
        <v>5.2741482869591056</v>
      </c>
      <c r="T20" s="2">
        <f t="shared" si="10"/>
        <v>6.6290401669840016</v>
      </c>
      <c r="U20" s="2">
        <f t="shared" si="11"/>
        <v>0.67744594001244984</v>
      </c>
      <c r="V20" s="2">
        <v>569.4</v>
      </c>
      <c r="W20" s="2">
        <f t="shared" si="12"/>
        <v>6.7766228243928675</v>
      </c>
      <c r="X20" s="2">
        <v>691.6</v>
      </c>
      <c r="Y20" s="2">
        <f t="shared" si="13"/>
        <v>7.2197337113483462</v>
      </c>
      <c r="Z20" s="2">
        <f t="shared" si="14"/>
        <v>6.9981782678706068</v>
      </c>
      <c r="AA20" s="2">
        <f t="shared" si="15"/>
        <v>0.22155544347773937</v>
      </c>
      <c r="AB20" s="2">
        <v>521.34</v>
      </c>
      <c r="AC20" s="2">
        <f t="shared" si="16"/>
        <v>5.9053486297204465</v>
      </c>
      <c r="AD20" s="2">
        <v>480.29</v>
      </c>
      <c r="AE20" s="2">
        <f t="shared" si="17"/>
        <v>5.5690398574707691</v>
      </c>
      <c r="AF20" s="2">
        <f t="shared" si="18"/>
        <v>5.7371942435956083</v>
      </c>
      <c r="AG20" s="2">
        <f t="shared" si="19"/>
        <v>0.16815438612483868</v>
      </c>
      <c r="AH20" s="2">
        <v>580.41</v>
      </c>
      <c r="AI20" s="2">
        <f t="shared" si="20"/>
        <v>8.9672314032204579</v>
      </c>
      <c r="AJ20" s="2">
        <v>581.4</v>
      </c>
      <c r="AK20" s="2">
        <f t="shared" si="21"/>
        <v>9.0297652513103959</v>
      </c>
      <c r="AL20" s="2">
        <f t="shared" si="22"/>
        <v>8.9984983272654269</v>
      </c>
      <c r="AM20" s="2">
        <f t="shared" si="23"/>
        <v>3.1266924044969002E-2</v>
      </c>
      <c r="AN20" s="2">
        <v>2228.94</v>
      </c>
      <c r="AO20" s="2">
        <f t="shared" si="24"/>
        <v>24.531801695425862</v>
      </c>
      <c r="AP20" s="2">
        <v>3336.66</v>
      </c>
      <c r="AQ20" s="2">
        <f t="shared" si="25"/>
        <v>31.850909398494554</v>
      </c>
      <c r="AR20" s="2">
        <f t="shared" si="26"/>
        <v>28.19135554696021</v>
      </c>
      <c r="AS20" s="2">
        <f t="shared" si="27"/>
        <v>3.6595538515343438</v>
      </c>
      <c r="AT20" s="2">
        <v>392.24</v>
      </c>
      <c r="AU20" s="2">
        <f t="shared" si="28"/>
        <v>7.1258741317600212</v>
      </c>
      <c r="AV20" s="2">
        <v>485.32</v>
      </c>
      <c r="AW20" s="2">
        <f t="shared" si="29"/>
        <v>8.3246459221369715</v>
      </c>
      <c r="AX20" s="2">
        <v>428.25</v>
      </c>
      <c r="AY20" s="2">
        <f t="shared" si="30"/>
        <v>7.5675779475703511</v>
      </c>
      <c r="AZ20" s="2">
        <f t="shared" si="31"/>
        <v>7.6726993338224476</v>
      </c>
      <c r="BA20" s="2">
        <f t="shared" si="32"/>
        <v>0.49500931353969602</v>
      </c>
    </row>
    <row r="21" spans="1:53">
      <c r="A21" s="2">
        <v>20</v>
      </c>
      <c r="B21" s="2">
        <v>601.70691899999997</v>
      </c>
      <c r="C21" s="4" t="s">
        <v>39</v>
      </c>
      <c r="D21" s="2">
        <v>156.05000000000001</v>
      </c>
      <c r="E21" s="2">
        <f t="shared" si="0"/>
        <v>6.5796175215335193</v>
      </c>
      <c r="F21" s="2">
        <v>751.75</v>
      </c>
      <c r="G21" s="2">
        <f t="shared" si="1"/>
        <v>11.703890570296199</v>
      </c>
      <c r="H21" s="2">
        <f t="shared" si="2"/>
        <v>9.1417540459148583</v>
      </c>
      <c r="I21" s="2">
        <f t="shared" si="3"/>
        <v>2.5621365243813439</v>
      </c>
      <c r="J21" s="2">
        <v>418.29</v>
      </c>
      <c r="K21" s="2">
        <f t="shared" si="4"/>
        <v>7.1797810173895842</v>
      </c>
      <c r="L21" s="2">
        <v>427.33</v>
      </c>
      <c r="M21" s="2">
        <f t="shared" si="5"/>
        <v>7.2003494773605778</v>
      </c>
      <c r="N21" s="2">
        <f t="shared" si="6"/>
        <v>7.190065247375081</v>
      </c>
      <c r="O21" s="2">
        <f t="shared" si="7"/>
        <v>1.0284229985496829E-2</v>
      </c>
      <c r="P21" s="2">
        <v>329.21</v>
      </c>
      <c r="Q21" s="2">
        <f t="shared" si="8"/>
        <v>5.095844378117973</v>
      </c>
      <c r="R21" s="2">
        <v>377.24</v>
      </c>
      <c r="S21" s="2">
        <f t="shared" si="9"/>
        <v>5.0083564913972038</v>
      </c>
      <c r="T21" s="2">
        <f t="shared" si="10"/>
        <v>5.095844378117973</v>
      </c>
      <c r="U21" s="2">
        <f t="shared" si="11"/>
        <v>4.3743943360384563E-2</v>
      </c>
      <c r="V21" s="2">
        <v>475.36</v>
      </c>
      <c r="W21" s="2">
        <f t="shared" si="12"/>
        <v>5.6574208391348684</v>
      </c>
      <c r="X21" s="2">
        <v>570.46</v>
      </c>
      <c r="Y21" s="2">
        <f t="shared" si="13"/>
        <v>5.9551320025676375</v>
      </c>
      <c r="Z21" s="2">
        <f t="shared" si="14"/>
        <v>5.806276420851253</v>
      </c>
      <c r="AA21" s="2">
        <f t="shared" si="15"/>
        <v>0.14885558171638458</v>
      </c>
      <c r="AB21" s="2">
        <v>374.22</v>
      </c>
      <c r="AC21" s="2">
        <f t="shared" si="16"/>
        <v>4.238883577346809</v>
      </c>
      <c r="AD21" s="2">
        <v>404.26</v>
      </c>
      <c r="AE21" s="2">
        <f t="shared" si="17"/>
        <v>4.6874597696831763</v>
      </c>
      <c r="AF21" s="2">
        <f t="shared" si="18"/>
        <v>4.4631716735149922</v>
      </c>
      <c r="AG21" s="2">
        <f t="shared" si="19"/>
        <v>0.22428809616818368</v>
      </c>
      <c r="AH21" s="2">
        <v>489.34</v>
      </c>
      <c r="AI21" s="2">
        <f t="shared" si="20"/>
        <v>7.5602160797572378</v>
      </c>
      <c r="AJ21" s="2">
        <v>515.37</v>
      </c>
      <c r="AK21" s="2">
        <f t="shared" si="21"/>
        <v>8.004248568228137</v>
      </c>
      <c r="AL21" s="2">
        <f t="shared" si="22"/>
        <v>7.7822323239926874</v>
      </c>
      <c r="AM21" s="2">
        <f t="shared" si="23"/>
        <v>0.22201624423544963</v>
      </c>
      <c r="AN21" s="2">
        <v>1458.93</v>
      </c>
      <c r="AO21" s="2">
        <f t="shared" si="24"/>
        <v>16.057041215783133</v>
      </c>
      <c r="AP21" s="2">
        <v>2166.0300000000002</v>
      </c>
      <c r="AQ21" s="2">
        <f t="shared" si="25"/>
        <v>20.676372565505975</v>
      </c>
      <c r="AR21" s="2">
        <f t="shared" si="26"/>
        <v>18.366706890644554</v>
      </c>
      <c r="AS21" s="2">
        <f t="shared" si="27"/>
        <v>2.3096656748614213</v>
      </c>
      <c r="AT21" s="2">
        <v>361.27</v>
      </c>
      <c r="AU21" s="2">
        <f t="shared" si="28"/>
        <v>6.5632381898351593</v>
      </c>
      <c r="AV21" s="2">
        <v>401.32</v>
      </c>
      <c r="AW21" s="2">
        <f t="shared" si="29"/>
        <v>6.8838022366109151</v>
      </c>
      <c r="AX21" s="2">
        <v>336.2</v>
      </c>
      <c r="AY21" s="2">
        <f t="shared" si="30"/>
        <v>5.9409683735508505</v>
      </c>
      <c r="AZ21" s="2">
        <f t="shared" si="31"/>
        <v>6.4626695999989749</v>
      </c>
      <c r="BA21" s="2">
        <f t="shared" si="32"/>
        <v>0.39142428325234679</v>
      </c>
    </row>
    <row r="22" spans="1:53">
      <c r="A22" s="2">
        <v>21</v>
      </c>
      <c r="B22" s="2">
        <v>603.67036599999994</v>
      </c>
      <c r="C22" s="4" t="s">
        <v>40</v>
      </c>
      <c r="D22" s="2">
        <v>251.07</v>
      </c>
      <c r="E22" s="2">
        <f t="shared" si="0"/>
        <v>10.585995329262547</v>
      </c>
      <c r="F22" s="2">
        <v>1786.63</v>
      </c>
      <c r="G22" s="2">
        <f t="shared" si="1"/>
        <v>27.815792496984763</v>
      </c>
      <c r="H22" s="2">
        <f t="shared" si="2"/>
        <v>19.200893913123654</v>
      </c>
      <c r="I22" s="2">
        <f t="shared" si="3"/>
        <v>8.6148985838611143</v>
      </c>
      <c r="J22" s="2">
        <v>710.52</v>
      </c>
      <c r="K22" s="2">
        <f t="shared" si="4"/>
        <v>12.195792413100113</v>
      </c>
      <c r="L22" s="2">
        <v>755.59</v>
      </c>
      <c r="M22" s="2">
        <f t="shared" si="5"/>
        <v>12.731406785385719</v>
      </c>
      <c r="N22" s="2">
        <f t="shared" si="6"/>
        <v>12.463599599242915</v>
      </c>
      <c r="O22" s="2">
        <f t="shared" si="7"/>
        <v>0.26780718614280286</v>
      </c>
      <c r="P22" s="2">
        <v>563.4</v>
      </c>
      <c r="Q22" s="2">
        <f t="shared" si="8"/>
        <v>8.7208733715004598</v>
      </c>
      <c r="R22" s="2">
        <v>597.45000000000005</v>
      </c>
      <c r="S22" s="2">
        <f t="shared" si="9"/>
        <v>7.9319334794434821</v>
      </c>
      <c r="T22" s="2">
        <f t="shared" si="10"/>
        <v>8.7208733715004598</v>
      </c>
      <c r="U22" s="2">
        <f t="shared" si="11"/>
        <v>0.39446994602848884</v>
      </c>
      <c r="V22" s="2">
        <v>854.7</v>
      </c>
      <c r="W22" s="2">
        <f t="shared" si="12"/>
        <v>10.172075040408473</v>
      </c>
      <c r="X22" s="2">
        <v>917.83</v>
      </c>
      <c r="Y22" s="2">
        <f t="shared" si="13"/>
        <v>9.5813883636304986</v>
      </c>
      <c r="Z22" s="2">
        <f t="shared" si="14"/>
        <v>9.8767317020194856</v>
      </c>
      <c r="AA22" s="2">
        <f t="shared" si="15"/>
        <v>0.29534333838898696</v>
      </c>
      <c r="AB22" s="2">
        <v>869.63</v>
      </c>
      <c r="AC22" s="2">
        <f t="shared" si="16"/>
        <v>9.8505166088613816</v>
      </c>
      <c r="AD22" s="2">
        <v>850.58</v>
      </c>
      <c r="AE22" s="2">
        <f t="shared" si="17"/>
        <v>9.8626120093432856</v>
      </c>
      <c r="AF22" s="2">
        <f t="shared" si="18"/>
        <v>9.8565643091023336</v>
      </c>
      <c r="AG22" s="2">
        <f t="shared" si="19"/>
        <v>6.0477002409520253E-3</v>
      </c>
      <c r="AH22" s="2">
        <v>891.75</v>
      </c>
      <c r="AI22" s="2">
        <f t="shared" si="20"/>
        <v>13.777379100673391</v>
      </c>
      <c r="AJ22" s="2">
        <v>904.73</v>
      </c>
      <c r="AK22" s="2">
        <f t="shared" si="21"/>
        <v>14.051426755793008</v>
      </c>
      <c r="AL22" s="2">
        <f t="shared" si="22"/>
        <v>13.9144029282332</v>
      </c>
      <c r="AM22" s="2">
        <f t="shared" si="23"/>
        <v>0.13702382755980835</v>
      </c>
      <c r="AN22" s="2">
        <v>2558.4699999999998</v>
      </c>
      <c r="AO22" s="2">
        <f t="shared" si="24"/>
        <v>28.158621893678699</v>
      </c>
      <c r="AP22" s="2">
        <v>3928.45</v>
      </c>
      <c r="AQ22" s="2">
        <f t="shared" si="25"/>
        <v>37.499986521406413</v>
      </c>
      <c r="AR22" s="2">
        <f t="shared" si="26"/>
        <v>32.829304207542556</v>
      </c>
      <c r="AS22" s="2">
        <f t="shared" si="27"/>
        <v>4.6706823138638596</v>
      </c>
      <c r="AT22" s="2">
        <v>647.72</v>
      </c>
      <c r="AU22" s="2">
        <f t="shared" si="28"/>
        <v>11.767211892269021</v>
      </c>
      <c r="AV22" s="2">
        <v>789.98</v>
      </c>
      <c r="AW22" s="2">
        <f t="shared" si="29"/>
        <v>13.550448746331833</v>
      </c>
      <c r="AX22" s="2">
        <v>588.4</v>
      </c>
      <c r="AY22" s="2">
        <f t="shared" si="30"/>
        <v>10.397578200467938</v>
      </c>
      <c r="AZ22" s="2">
        <f t="shared" si="31"/>
        <v>11.905079613022933</v>
      </c>
      <c r="BA22" s="2">
        <f t="shared" si="32"/>
        <v>1.2908405016534532</v>
      </c>
    </row>
    <row r="23" spans="1:53">
      <c r="A23" s="2">
        <v>22</v>
      </c>
      <c r="B23" s="2">
        <v>605.694255</v>
      </c>
      <c r="C23" s="4" t="s">
        <v>41</v>
      </c>
      <c r="D23" s="2">
        <v>175.07</v>
      </c>
      <c r="E23" s="2">
        <f t="shared" si="0"/>
        <v>7.3815676994224484</v>
      </c>
      <c r="F23" s="2">
        <v>1186.26</v>
      </c>
      <c r="G23" s="2">
        <f t="shared" si="1"/>
        <v>18.468715966637269</v>
      </c>
      <c r="H23" s="2">
        <f t="shared" si="2"/>
        <v>12.925141833029858</v>
      </c>
      <c r="I23" s="2">
        <f t="shared" si="3"/>
        <v>5.5435741336074109</v>
      </c>
      <c r="J23" s="2">
        <v>364.31</v>
      </c>
      <c r="K23" s="2">
        <f t="shared" si="4"/>
        <v>6.2532358470085327</v>
      </c>
      <c r="L23" s="2">
        <v>364.29</v>
      </c>
      <c r="M23" s="2">
        <f t="shared" si="5"/>
        <v>6.1381492315252499</v>
      </c>
      <c r="N23" s="2">
        <f t="shared" si="6"/>
        <v>6.1956925392668918</v>
      </c>
      <c r="O23" s="2">
        <f t="shared" si="7"/>
        <v>5.7543307741641403E-2</v>
      </c>
      <c r="P23" s="2">
        <v>265.14</v>
      </c>
      <c r="Q23" s="2">
        <f t="shared" si="8"/>
        <v>4.1041043055016537</v>
      </c>
      <c r="R23" s="2">
        <v>310.20999999999998</v>
      </c>
      <c r="S23" s="2">
        <f t="shared" si="9"/>
        <v>4.1184451998630216</v>
      </c>
      <c r="T23" s="2">
        <f t="shared" si="10"/>
        <v>4.1041043055016537</v>
      </c>
      <c r="U23" s="2">
        <f t="shared" si="11"/>
        <v>7.1704471806839365E-3</v>
      </c>
      <c r="V23" s="2">
        <v>405.29</v>
      </c>
      <c r="W23" s="2">
        <f t="shared" si="12"/>
        <v>4.8234939664527321</v>
      </c>
      <c r="X23" s="2">
        <v>500.45</v>
      </c>
      <c r="Y23" s="2">
        <f t="shared" si="13"/>
        <v>5.2242853323370149</v>
      </c>
      <c r="Z23" s="2">
        <f t="shared" si="14"/>
        <v>5.0238896493948735</v>
      </c>
      <c r="AA23" s="2">
        <f t="shared" si="15"/>
        <v>0.20039568294214138</v>
      </c>
      <c r="AB23" s="2">
        <v>291.2</v>
      </c>
      <c r="AC23" s="2">
        <f t="shared" si="16"/>
        <v>3.2984952640783254</v>
      </c>
      <c r="AD23" s="2">
        <v>325.23</v>
      </c>
      <c r="AE23" s="2">
        <f t="shared" si="17"/>
        <v>3.771094199015633</v>
      </c>
      <c r="AF23" s="2">
        <f t="shared" si="18"/>
        <v>3.5347947315469792</v>
      </c>
      <c r="AG23" s="2">
        <f t="shared" si="19"/>
        <v>0.23629946746865382</v>
      </c>
      <c r="AH23" s="2">
        <v>409.31</v>
      </c>
      <c r="AI23" s="2">
        <f t="shared" si="20"/>
        <v>6.3237667952863763</v>
      </c>
      <c r="AJ23" s="2">
        <v>414.31</v>
      </c>
      <c r="AK23" s="2">
        <f t="shared" si="21"/>
        <v>6.4346784335576368</v>
      </c>
      <c r="AL23" s="2">
        <f t="shared" si="22"/>
        <v>6.379222614422007</v>
      </c>
      <c r="AM23" s="2">
        <f t="shared" si="23"/>
        <v>5.5455819135630247E-2</v>
      </c>
      <c r="AN23" s="2">
        <v>1253.6199999999999</v>
      </c>
      <c r="AO23" s="2">
        <f t="shared" si="24"/>
        <v>13.797391244905544</v>
      </c>
      <c r="AP23" s="2">
        <v>2017.06</v>
      </c>
      <c r="AQ23" s="2">
        <f t="shared" si="25"/>
        <v>19.254342759324423</v>
      </c>
      <c r="AR23" s="2">
        <f t="shared" si="26"/>
        <v>16.525867002114985</v>
      </c>
      <c r="AS23" s="2">
        <f t="shared" si="27"/>
        <v>2.7284757572094236</v>
      </c>
      <c r="AT23" s="2">
        <v>278.18</v>
      </c>
      <c r="AU23" s="2">
        <f t="shared" si="28"/>
        <v>5.0537315571410435</v>
      </c>
      <c r="AV23" s="2">
        <v>320.23</v>
      </c>
      <c r="AW23" s="2">
        <f t="shared" si="29"/>
        <v>5.4928734930477257</v>
      </c>
      <c r="AX23" s="2">
        <v>282.14</v>
      </c>
      <c r="AY23" s="2">
        <f t="shared" si="30"/>
        <v>4.9856776231815498</v>
      </c>
      <c r="AZ23" s="2">
        <f t="shared" si="31"/>
        <v>5.1774275577901063</v>
      </c>
      <c r="BA23" s="2">
        <f t="shared" si="32"/>
        <v>0.22477757603870899</v>
      </c>
    </row>
    <row r="24" spans="1:53">
      <c r="A24" s="2">
        <v>23</v>
      </c>
      <c r="B24" s="2">
        <v>607.67055500000004</v>
      </c>
      <c r="C24" s="4" t="s">
        <v>42</v>
      </c>
      <c r="D24" s="2">
        <v>450.25</v>
      </c>
      <c r="E24" s="2">
        <f t="shared" si="0"/>
        <v>18.984125530730321</v>
      </c>
      <c r="F24" s="2">
        <v>3715.48</v>
      </c>
      <c r="G24" s="2">
        <f t="shared" si="1"/>
        <v>57.845788275522601</v>
      </c>
      <c r="H24" s="2">
        <f t="shared" si="2"/>
        <v>38.414956903126459</v>
      </c>
      <c r="I24" s="2">
        <f t="shared" si="3"/>
        <v>19.430831372396142</v>
      </c>
      <c r="J24" s="2">
        <v>602.48</v>
      </c>
      <c r="K24" s="2">
        <f t="shared" si="4"/>
        <v>10.341328904245563</v>
      </c>
      <c r="L24" s="2">
        <v>640.53</v>
      </c>
      <c r="M24" s="2">
        <f t="shared" si="5"/>
        <v>10.792689141257975</v>
      </c>
      <c r="N24" s="2">
        <f t="shared" si="6"/>
        <v>10.567009022751769</v>
      </c>
      <c r="O24" s="2">
        <f t="shared" si="7"/>
        <v>0.22568011850620628</v>
      </c>
      <c r="P24" s="2">
        <v>506.36</v>
      </c>
      <c r="Q24" s="2">
        <f t="shared" si="8"/>
        <v>7.8379507284220313</v>
      </c>
      <c r="R24" s="2">
        <v>580.5</v>
      </c>
      <c r="S24" s="2">
        <f t="shared" si="9"/>
        <v>7.7068999662179953</v>
      </c>
      <c r="T24" s="2">
        <f t="shared" si="10"/>
        <v>7.8379507284220313</v>
      </c>
      <c r="U24" s="2">
        <f t="shared" si="11"/>
        <v>6.5525381102017999E-2</v>
      </c>
      <c r="V24" s="2">
        <v>654.51</v>
      </c>
      <c r="W24" s="2">
        <f t="shared" si="12"/>
        <v>7.7895458461422127</v>
      </c>
      <c r="X24" s="2">
        <v>749.67</v>
      </c>
      <c r="Y24" s="2">
        <f t="shared" si="13"/>
        <v>7.8259366272216813</v>
      </c>
      <c r="Z24" s="2">
        <f t="shared" si="14"/>
        <v>7.807741236681947</v>
      </c>
      <c r="AA24" s="2">
        <f t="shared" si="15"/>
        <v>1.8195390539734291E-2</v>
      </c>
      <c r="AB24" s="2">
        <v>606.46</v>
      </c>
      <c r="AC24" s="2">
        <f t="shared" si="16"/>
        <v>6.8695241684510346</v>
      </c>
      <c r="AD24" s="2">
        <v>561.4</v>
      </c>
      <c r="AE24" s="2">
        <f t="shared" si="17"/>
        <v>6.5095233629350799</v>
      </c>
      <c r="AF24" s="2">
        <f t="shared" si="18"/>
        <v>6.6895237656930568</v>
      </c>
      <c r="AG24" s="2">
        <f t="shared" si="19"/>
        <v>0.18000040275797735</v>
      </c>
      <c r="AH24" s="2">
        <v>679.5</v>
      </c>
      <c r="AI24" s="2">
        <f t="shared" si="20"/>
        <v>10.498154302111095</v>
      </c>
      <c r="AJ24" s="2">
        <v>675.51</v>
      </c>
      <c r="AK24" s="2">
        <f t="shared" si="21"/>
        <v>10.491394435694334</v>
      </c>
      <c r="AL24" s="2">
        <f t="shared" si="22"/>
        <v>10.494774368902714</v>
      </c>
      <c r="AM24" s="2">
        <f t="shared" si="23"/>
        <v>3.3799332083805922E-3</v>
      </c>
      <c r="AN24" s="2">
        <v>1441.74</v>
      </c>
      <c r="AO24" s="2">
        <f t="shared" si="24"/>
        <v>15.867847396683302</v>
      </c>
      <c r="AP24" s="2">
        <v>2076.62</v>
      </c>
      <c r="AQ24" s="2">
        <f t="shared" si="25"/>
        <v>19.822887400904424</v>
      </c>
      <c r="AR24" s="2">
        <f t="shared" si="26"/>
        <v>17.845367398793861</v>
      </c>
      <c r="AS24" s="2">
        <f t="shared" si="27"/>
        <v>1.9775200021105794</v>
      </c>
      <c r="AT24" s="2">
        <v>429.26</v>
      </c>
      <c r="AU24" s="2">
        <f t="shared" si="28"/>
        <v>7.7984211956947451</v>
      </c>
      <c r="AV24" s="2">
        <v>483.32</v>
      </c>
      <c r="AW24" s="2">
        <f t="shared" si="29"/>
        <v>8.2903401201006357</v>
      </c>
      <c r="AX24" s="2">
        <v>483.27</v>
      </c>
      <c r="AY24" s="2">
        <f t="shared" si="30"/>
        <v>8.5398327956154656</v>
      </c>
      <c r="AZ24" s="2">
        <f t="shared" si="31"/>
        <v>8.2095313704702821</v>
      </c>
      <c r="BA24" s="2">
        <f t="shared" si="32"/>
        <v>0.30802633073258145</v>
      </c>
    </row>
    <row r="25" spans="1:53">
      <c r="A25" s="2">
        <v>24</v>
      </c>
      <c r="B25" s="2">
        <v>617.75187500000004</v>
      </c>
      <c r="C25" s="4" t="s">
        <v>20</v>
      </c>
      <c r="D25" s="2">
        <v>360.12</v>
      </c>
      <c r="E25" s="2">
        <f t="shared" si="0"/>
        <v>15.183927342868637</v>
      </c>
      <c r="F25" s="2">
        <v>2624.6</v>
      </c>
      <c r="G25" s="2">
        <f t="shared" si="1"/>
        <v>40.862030183969935</v>
      </c>
      <c r="H25" s="2">
        <f t="shared" si="2"/>
        <v>28.022978763419285</v>
      </c>
      <c r="I25" s="2">
        <f t="shared" si="3"/>
        <v>12.839051420550652</v>
      </c>
      <c r="J25" s="2">
        <v>989.67</v>
      </c>
      <c r="K25" s="2">
        <f t="shared" si="4"/>
        <v>16.98729082569497</v>
      </c>
      <c r="L25" s="2">
        <v>991.68</v>
      </c>
      <c r="M25" s="2">
        <f t="shared" si="5"/>
        <v>16.709434324079606</v>
      </c>
      <c r="N25" s="2">
        <f t="shared" si="6"/>
        <v>16.84836257488729</v>
      </c>
      <c r="O25" s="2">
        <f t="shared" si="7"/>
        <v>0.13892825080768212</v>
      </c>
      <c r="P25" s="2">
        <v>790.47</v>
      </c>
      <c r="Q25" s="2">
        <f t="shared" si="8"/>
        <v>12.235691824582833</v>
      </c>
      <c r="R25" s="2">
        <v>878.63</v>
      </c>
      <c r="S25" s="2">
        <f t="shared" si="9"/>
        <v>11.664967299428282</v>
      </c>
      <c r="T25" s="2">
        <f t="shared" si="10"/>
        <v>12.235691824582833</v>
      </c>
      <c r="U25" s="2">
        <f t="shared" si="11"/>
        <v>0.28536226257727559</v>
      </c>
      <c r="V25" s="2">
        <v>1156.8900000000001</v>
      </c>
      <c r="W25" s="2">
        <f t="shared" si="12"/>
        <v>13.768540883933731</v>
      </c>
      <c r="X25" s="2">
        <v>1254.1199999999999</v>
      </c>
      <c r="Y25" s="2">
        <f t="shared" si="13"/>
        <v>13.091978661185927</v>
      </c>
      <c r="Z25" s="2">
        <f t="shared" si="14"/>
        <v>13.430259772559829</v>
      </c>
      <c r="AA25" s="2">
        <f t="shared" si="15"/>
        <v>0.33828111137390238</v>
      </c>
      <c r="AB25" s="2">
        <v>994.66</v>
      </c>
      <c r="AC25" s="2">
        <f t="shared" si="16"/>
        <v>11.26676270387413</v>
      </c>
      <c r="AD25" s="2">
        <v>1056.77</v>
      </c>
      <c r="AE25" s="2">
        <f t="shared" si="17"/>
        <v>12.25341824768241</v>
      </c>
      <c r="AF25" s="2">
        <f t="shared" si="18"/>
        <v>11.76009047577827</v>
      </c>
      <c r="AG25" s="2">
        <f t="shared" si="19"/>
        <v>0.49332777190413957</v>
      </c>
      <c r="AH25" s="2">
        <v>1173.8399999999999</v>
      </c>
      <c r="AI25" s="2">
        <f t="shared" si="20"/>
        <v>18.135619493730815</v>
      </c>
      <c r="AJ25" s="2">
        <v>1196.9000000000001</v>
      </c>
      <c r="AK25" s="2">
        <f t="shared" si="21"/>
        <v>18.589140057264213</v>
      </c>
      <c r="AL25" s="2">
        <f t="shared" si="22"/>
        <v>18.362379775497516</v>
      </c>
      <c r="AM25" s="2">
        <f t="shared" si="23"/>
        <v>0.22676028176669938</v>
      </c>
      <c r="AN25" s="2">
        <v>10277.64</v>
      </c>
      <c r="AO25" s="2">
        <f t="shared" si="24"/>
        <v>113.11611186347619</v>
      </c>
      <c r="AP25" s="2">
        <v>16919.04</v>
      </c>
      <c r="AQ25" s="2">
        <f t="shared" si="25"/>
        <v>161.50486119338061</v>
      </c>
      <c r="AR25" s="2">
        <f t="shared" si="26"/>
        <v>137.31048652842838</v>
      </c>
      <c r="AS25" s="2">
        <f t="shared" si="27"/>
        <v>24.194374664952331</v>
      </c>
      <c r="AT25" s="2">
        <v>842.75</v>
      </c>
      <c r="AU25" s="2">
        <f t="shared" si="28"/>
        <v>15.310346789059652</v>
      </c>
      <c r="AV25" s="2">
        <v>1036.95</v>
      </c>
      <c r="AW25" s="2">
        <f t="shared" si="29"/>
        <v>17.786700710788619</v>
      </c>
      <c r="AX25" s="2">
        <v>779.43</v>
      </c>
      <c r="AY25" s="2">
        <f t="shared" si="30"/>
        <v>13.773256928604223</v>
      </c>
      <c r="AZ25" s="2">
        <f t="shared" si="31"/>
        <v>15.623434809484166</v>
      </c>
      <c r="BA25" s="2">
        <f t="shared" si="32"/>
        <v>1.6533704625377679</v>
      </c>
    </row>
    <row r="26" spans="1:53">
      <c r="C26" s="1"/>
    </row>
    <row r="27" spans="1:53">
      <c r="C27" s="1"/>
    </row>
    <row r="28" spans="1:53">
      <c r="C28" s="1"/>
    </row>
    <row r="29" spans="1:53">
      <c r="C29" s="1"/>
    </row>
    <row r="30" spans="1:53">
      <c r="C30" s="1"/>
    </row>
    <row r="31" spans="1:53">
      <c r="C31" s="1"/>
    </row>
    <row r="32" spans="1:53">
      <c r="C32" s="1"/>
    </row>
    <row r="33" spans="3:3">
      <c r="C33" s="1"/>
    </row>
    <row r="34" spans="3:3">
      <c r="C34" s="1"/>
    </row>
  </sheetData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C96F4-77EA-43DD-AF8F-F83DD9B8CCFD}">
  <dimension ref="A1:BE8"/>
  <sheetViews>
    <sheetView tabSelected="1" workbookViewId="0">
      <selection sqref="A1:BE8"/>
    </sheetView>
  </sheetViews>
  <sheetFormatPr defaultRowHeight="15"/>
  <cols>
    <col min="1" max="2" width="9.28515625" bestFit="1" customWidth="1"/>
    <col min="3" max="4" width="16.85546875" customWidth="1"/>
    <col min="5" max="5" width="21.42578125" customWidth="1"/>
    <col min="6" max="6" width="13.140625" customWidth="1"/>
    <col min="7" max="7" width="14.42578125" customWidth="1"/>
    <col min="8" max="8" width="12.5703125" bestFit="1" customWidth="1"/>
    <col min="9" max="11" width="9.28515625" bestFit="1" customWidth="1"/>
    <col min="12" max="12" width="12.5703125" bestFit="1" customWidth="1"/>
    <col min="13" max="13" width="9.28515625" bestFit="1" customWidth="1"/>
    <col min="14" max="14" width="12.5703125" bestFit="1" customWidth="1"/>
    <col min="15" max="15" width="9.28515625" bestFit="1" customWidth="1"/>
    <col min="16" max="16" width="18.42578125" customWidth="1"/>
    <col min="17" max="17" width="20" customWidth="1"/>
    <col min="18" max="18" width="12.5703125" bestFit="1" customWidth="1"/>
    <col min="19" max="19" width="9.28515625" bestFit="1" customWidth="1"/>
    <col min="20" max="20" width="12.5703125" bestFit="1" customWidth="1"/>
    <col min="21" max="21" width="13" customWidth="1"/>
    <col min="22" max="22" width="21" customWidth="1"/>
    <col min="23" max="23" width="9.28515625" bestFit="1" customWidth="1"/>
    <col min="24" max="24" width="12.5703125" bestFit="1" customWidth="1"/>
    <col min="25" max="25" width="9.28515625" bestFit="1" customWidth="1"/>
    <col min="26" max="26" width="12.5703125" bestFit="1" customWidth="1"/>
    <col min="27" max="29" width="9.28515625" bestFit="1" customWidth="1"/>
    <col min="30" max="30" width="12.5703125" bestFit="1" customWidth="1"/>
    <col min="31" max="31" width="9.28515625" bestFit="1" customWidth="1"/>
    <col min="32" max="32" width="12.5703125" bestFit="1" customWidth="1"/>
    <col min="33" max="33" width="9.28515625" bestFit="1" customWidth="1"/>
    <col min="34" max="34" width="12.5703125" bestFit="1" customWidth="1"/>
    <col min="35" max="37" width="9.28515625" bestFit="1" customWidth="1"/>
    <col min="38" max="38" width="12.5703125" bestFit="1" customWidth="1"/>
    <col min="39" max="39" width="9.28515625" bestFit="1" customWidth="1"/>
    <col min="40" max="40" width="12.5703125" bestFit="1" customWidth="1"/>
    <col min="41" max="43" width="9.28515625" bestFit="1" customWidth="1"/>
    <col min="44" max="44" width="12.5703125" bestFit="1" customWidth="1"/>
    <col min="45" max="45" width="9.28515625" bestFit="1" customWidth="1"/>
    <col min="46" max="46" width="12.5703125" bestFit="1" customWidth="1"/>
    <col min="47" max="49" width="9.28515625" bestFit="1" customWidth="1"/>
    <col min="50" max="50" width="12.5703125" bestFit="1" customWidth="1"/>
    <col min="51" max="51" width="9.28515625" bestFit="1" customWidth="1"/>
    <col min="52" max="52" width="12.5703125" bestFit="1" customWidth="1"/>
    <col min="53" max="53" width="9.28515625" bestFit="1" customWidth="1"/>
    <col min="54" max="54" width="12.5703125" bestFit="1" customWidth="1"/>
    <col min="55" max="57" width="9.28515625" bestFit="1" customWidth="1"/>
  </cols>
  <sheetData>
    <row r="1" spans="1:57">
      <c r="A1" s="8" t="s">
        <v>0</v>
      </c>
      <c r="B1" s="8" t="s">
        <v>1</v>
      </c>
      <c r="C1" s="8" t="s">
        <v>4</v>
      </c>
      <c r="D1" s="8" t="s">
        <v>9</v>
      </c>
      <c r="E1" s="7" t="s">
        <v>43</v>
      </c>
      <c r="F1" s="8" t="s">
        <v>9</v>
      </c>
      <c r="G1" s="7" t="s">
        <v>44</v>
      </c>
      <c r="H1" s="8" t="s">
        <v>9</v>
      </c>
      <c r="I1" s="7" t="s">
        <v>79</v>
      </c>
      <c r="J1" s="7" t="s">
        <v>80</v>
      </c>
      <c r="K1" s="7" t="s">
        <v>81</v>
      </c>
      <c r="L1" s="8" t="s">
        <v>9</v>
      </c>
      <c r="M1" s="7" t="s">
        <v>45</v>
      </c>
      <c r="N1" s="8" t="s">
        <v>9</v>
      </c>
      <c r="O1" s="7" t="s">
        <v>46</v>
      </c>
      <c r="P1" s="7" t="s">
        <v>82</v>
      </c>
      <c r="Q1" s="7" t="s">
        <v>83</v>
      </c>
      <c r="R1" s="8" t="s">
        <v>9</v>
      </c>
      <c r="S1" s="7" t="s">
        <v>47</v>
      </c>
      <c r="T1" s="8" t="s">
        <v>9</v>
      </c>
      <c r="U1" s="7" t="s">
        <v>48</v>
      </c>
      <c r="V1" s="7" t="s">
        <v>84</v>
      </c>
      <c r="W1" s="7" t="s">
        <v>85</v>
      </c>
      <c r="X1" s="8" t="s">
        <v>9</v>
      </c>
      <c r="Y1" s="7" t="s">
        <v>49</v>
      </c>
      <c r="Z1" s="8" t="s">
        <v>9</v>
      </c>
      <c r="AA1" s="7" t="s">
        <v>50</v>
      </c>
      <c r="AB1" s="7" t="s">
        <v>62</v>
      </c>
      <c r="AC1" s="7" t="s">
        <v>86</v>
      </c>
      <c r="AD1" s="8" t="s">
        <v>9</v>
      </c>
      <c r="AE1" s="7" t="s">
        <v>87</v>
      </c>
      <c r="AF1" s="8" t="s">
        <v>9</v>
      </c>
      <c r="AG1" s="7" t="s">
        <v>88</v>
      </c>
      <c r="AH1" s="8" t="s">
        <v>9</v>
      </c>
      <c r="AI1" s="7" t="s">
        <v>89</v>
      </c>
      <c r="AJ1" s="7" t="s">
        <v>90</v>
      </c>
      <c r="AK1" s="7" t="s">
        <v>91</v>
      </c>
      <c r="AL1" s="8" t="s">
        <v>9</v>
      </c>
      <c r="AM1" s="7" t="s">
        <v>92</v>
      </c>
      <c r="AN1" s="8" t="s">
        <v>9</v>
      </c>
      <c r="AO1" s="7" t="s">
        <v>93</v>
      </c>
      <c r="AP1" s="7" t="s">
        <v>94</v>
      </c>
      <c r="AQ1" s="7" t="s">
        <v>95</v>
      </c>
      <c r="AR1" s="8" t="s">
        <v>9</v>
      </c>
      <c r="AS1" s="7" t="s">
        <v>96</v>
      </c>
      <c r="AT1" s="8" t="s">
        <v>9</v>
      </c>
      <c r="AU1" s="7" t="s">
        <v>97</v>
      </c>
      <c r="AV1" s="7" t="s">
        <v>98</v>
      </c>
      <c r="AW1" s="7" t="s">
        <v>99</v>
      </c>
      <c r="AX1" s="8" t="s">
        <v>9</v>
      </c>
      <c r="AY1" s="7" t="s">
        <v>100</v>
      </c>
      <c r="AZ1" s="8" t="s">
        <v>9</v>
      </c>
      <c r="BA1" s="7" t="s">
        <v>101</v>
      </c>
      <c r="BB1" s="8" t="s">
        <v>9</v>
      </c>
      <c r="BC1" s="7" t="s">
        <v>102</v>
      </c>
      <c r="BD1" s="7" t="s">
        <v>103</v>
      </c>
      <c r="BE1" s="7" t="s">
        <v>104</v>
      </c>
    </row>
    <row r="2" spans="1:57">
      <c r="A2" s="8">
        <v>1</v>
      </c>
      <c r="B2" s="8"/>
      <c r="C2" s="8" t="s">
        <v>20</v>
      </c>
      <c r="D2" s="8">
        <v>51504486.439999998</v>
      </c>
      <c r="E2" s="8"/>
      <c r="F2" s="8">
        <v>58301804.130000003</v>
      </c>
      <c r="G2" s="8"/>
      <c r="H2" s="8">
        <v>59708798.060000002</v>
      </c>
      <c r="I2" s="8"/>
      <c r="J2" s="8"/>
      <c r="K2" s="8"/>
      <c r="L2" s="8">
        <v>28542319.969999999</v>
      </c>
      <c r="M2" s="8"/>
      <c r="N2" s="8">
        <v>28631899.059999999</v>
      </c>
      <c r="O2" s="8"/>
      <c r="P2" s="8"/>
      <c r="Q2" s="8"/>
      <c r="R2" s="8">
        <v>62803811.649999999</v>
      </c>
      <c r="S2" s="8"/>
      <c r="T2" s="8">
        <v>67636046.150000006</v>
      </c>
      <c r="U2" s="8"/>
      <c r="V2" s="8"/>
      <c r="W2" s="8"/>
      <c r="X2" s="8">
        <v>59087720.450000003</v>
      </c>
      <c r="Y2" s="8"/>
      <c r="Z2" s="8">
        <v>48807897.869999997</v>
      </c>
      <c r="AA2" s="8"/>
      <c r="AB2" s="8"/>
      <c r="AC2" s="8"/>
      <c r="AD2" s="8">
        <v>68477418.459999993</v>
      </c>
      <c r="AE2" s="8"/>
      <c r="AF2" s="8">
        <v>66416487.119999997</v>
      </c>
      <c r="AG2" s="8"/>
      <c r="AH2" s="8">
        <v>44734021.93</v>
      </c>
      <c r="AI2" s="8"/>
      <c r="AJ2" s="8"/>
      <c r="AK2" s="8"/>
      <c r="AL2" s="8">
        <v>68265483</v>
      </c>
      <c r="AM2" s="8"/>
      <c r="AN2" s="8">
        <v>66983179.009999998</v>
      </c>
      <c r="AO2" s="8"/>
      <c r="AP2" s="8"/>
      <c r="AQ2" s="8"/>
      <c r="AR2" s="8">
        <v>67516779.980000004</v>
      </c>
      <c r="AS2" s="8"/>
      <c r="AT2" s="8">
        <v>65419143.270000003</v>
      </c>
      <c r="AU2" s="8"/>
      <c r="AV2" s="8"/>
      <c r="AW2" s="8"/>
      <c r="AX2" s="8">
        <v>35070638.350000001</v>
      </c>
      <c r="AY2" s="8"/>
      <c r="AZ2" s="8">
        <v>63506143.390000001</v>
      </c>
      <c r="BA2" s="8"/>
      <c r="BB2" s="8">
        <v>49187526.810000002</v>
      </c>
      <c r="BC2" s="8"/>
      <c r="BD2" s="8"/>
      <c r="BE2" s="8"/>
    </row>
    <row r="3" spans="1:57">
      <c r="A3" s="8">
        <v>2</v>
      </c>
      <c r="B3" s="8">
        <v>312.16904699999998</v>
      </c>
      <c r="C3" s="8" t="s">
        <v>77</v>
      </c>
      <c r="D3" s="8">
        <v>1235.96</v>
      </c>
      <c r="E3" s="8">
        <f>(D3/$D$2)*10^6</f>
        <v>23.997132782594154</v>
      </c>
      <c r="F3" s="8">
        <v>1699.49</v>
      </c>
      <c r="G3" s="8">
        <f>(F3/$F$2)*10^6</f>
        <v>29.149869808668644</v>
      </c>
      <c r="H3" s="8">
        <v>1719.71</v>
      </c>
      <c r="I3" s="8">
        <f>(H3/$H$2)*10^6</f>
        <v>28.801618117850953</v>
      </c>
      <c r="J3" s="8">
        <f>AVERAGE(E3,G3,I3)</f>
        <v>27.316206903037919</v>
      </c>
      <c r="K3" s="8">
        <f>_xlfn.STDEV.P(E3,G3,I3)</f>
        <v>2.3512421643022372</v>
      </c>
      <c r="L3" s="8">
        <v>3846.24</v>
      </c>
      <c r="M3" s="8">
        <f>(L3/$L$2)*10^6</f>
        <v>134.75568923768884</v>
      </c>
      <c r="N3" s="8">
        <v>3493.13</v>
      </c>
      <c r="O3" s="8">
        <f>(N3/$N$2)*10^6</f>
        <v>122.00133818158271</v>
      </c>
      <c r="P3" s="8">
        <f>AVERAGE(M3,O3)</f>
        <v>128.37851370963577</v>
      </c>
      <c r="Q3" s="8">
        <f>_xlfn.STDEV.P(M3,O3)</f>
        <v>6.3771755280530655</v>
      </c>
      <c r="R3" s="8">
        <v>3025</v>
      </c>
      <c r="S3" s="8">
        <f>(R3/$R$2)*10^6</f>
        <v>48.165866378589456</v>
      </c>
      <c r="T3" s="8">
        <v>4867.8900000000003</v>
      </c>
      <c r="U3" s="8">
        <f>(T3/$T$2)*10^6</f>
        <v>71.971829772607137</v>
      </c>
      <c r="V3" s="8">
        <f>AVERAGE(S3,U3)</f>
        <v>60.068848075598297</v>
      </c>
      <c r="W3" s="8">
        <f>_xlfn.STDEV.P(S3,U3)</f>
        <v>11.90298169700883</v>
      </c>
      <c r="X3" s="8">
        <v>6029.89</v>
      </c>
      <c r="Y3" s="8">
        <f>(X3/$X$2)*10^6</f>
        <v>102.04979907970034</v>
      </c>
      <c r="Z3" s="8">
        <v>3755.25</v>
      </c>
      <c r="AA3" s="8">
        <f>(Z3/$Z$2)*10^6</f>
        <v>76.939392268073519</v>
      </c>
      <c r="AB3" s="8">
        <f>AVERAGE(Y3,AA3)</f>
        <v>89.49459567388692</v>
      </c>
      <c r="AC3" s="8">
        <f>_xlfn.STDEV.P(Y3,AA3)</f>
        <v>12.555203405813467</v>
      </c>
      <c r="AD3" s="8">
        <v>2010.57</v>
      </c>
      <c r="AE3" s="8">
        <f>(AD3/$AD$2)*10^6</f>
        <v>29.361065957450524</v>
      </c>
      <c r="AF3" s="8">
        <v>2236.9699999999998</v>
      </c>
      <c r="AG3" s="8">
        <f>(AF3/$AF$2)*10^6</f>
        <v>33.680944250458268</v>
      </c>
      <c r="AH3" s="8">
        <v>1239.25</v>
      </c>
      <c r="AI3" s="8">
        <f>(AH3/$AH$2)*10^6</f>
        <v>27.70262870481854</v>
      </c>
      <c r="AJ3" s="8">
        <f>AVERAGE(AE3,AG3,AI3)</f>
        <v>30.248212970909108</v>
      </c>
      <c r="AK3" s="8">
        <f>_xlfn.STDEV.P(AE3,AG3,AI3)</f>
        <v>2.5199651529899874</v>
      </c>
      <c r="AL3" s="8">
        <v>3100.27</v>
      </c>
      <c r="AM3" s="8">
        <f>(AL3/$AL$2)*10^6</f>
        <v>45.414898771023125</v>
      </c>
      <c r="AN3" s="8">
        <v>3573.43</v>
      </c>
      <c r="AO3" s="8">
        <f>(AN3/$AN$2)*10^6</f>
        <v>53.348169686997359</v>
      </c>
      <c r="AP3" s="8">
        <f>AVERAGE(AM3,AO3)</f>
        <v>49.381534229010242</v>
      </c>
      <c r="AQ3" s="8">
        <f>_xlfn.STDEV.P(AM3,AO3)</f>
        <v>3.9666354579871168</v>
      </c>
      <c r="AR3" s="8">
        <v>2318.06</v>
      </c>
      <c r="AS3" s="8">
        <f>(AR3/$AR$2)*10^6</f>
        <v>34.333094686782481</v>
      </c>
      <c r="AT3" s="8">
        <v>2331.04</v>
      </c>
      <c r="AU3" s="8">
        <f>(AT3/$AT$2)*10^6</f>
        <v>35.632383481074584</v>
      </c>
      <c r="AV3" s="8">
        <f>AVERAGE(AS3,AU3)</f>
        <v>34.982739083928536</v>
      </c>
      <c r="AW3" s="8">
        <f>_xlfn.STDEV.P(AS3,AU3)</f>
        <v>0.64964439714605149</v>
      </c>
      <c r="AX3" s="8">
        <v>946.6</v>
      </c>
      <c r="AY3" s="8">
        <f>(AX3/$AX$2)*10^6</f>
        <v>26.991239525014233</v>
      </c>
      <c r="AZ3" s="8">
        <v>5073.59</v>
      </c>
      <c r="BA3" s="8">
        <f>(AZ3/$AZ$2)*10^6</f>
        <v>79.891325927987523</v>
      </c>
      <c r="BB3" s="8">
        <v>3062.08</v>
      </c>
      <c r="BC3" s="8">
        <f>(BB3/$BB$2)*10^6</f>
        <v>62.253180807974026</v>
      </c>
      <c r="BD3" s="8">
        <f>AVERAGE(AY3,BA3,BC3)</f>
        <v>56.378582086991933</v>
      </c>
      <c r="BE3" s="8">
        <f>_xlfn.STDEV.P(AY3,BA3,BC3)</f>
        <v>21.992240570406221</v>
      </c>
    </row>
    <row r="4" spans="1:57">
      <c r="A4" s="8">
        <v>3</v>
      </c>
      <c r="B4" s="8">
        <v>567.36323500000003</v>
      </c>
      <c r="C4" s="8" t="s">
        <v>20</v>
      </c>
      <c r="D4" s="8">
        <v>1229.56</v>
      </c>
      <c r="E4" s="8">
        <f t="shared" ref="E4:E8" si="0">(D4/$D$2)*10^6</f>
        <v>23.872871762974906</v>
      </c>
      <c r="F4" s="8">
        <v>1102.46</v>
      </c>
      <c r="G4" s="8">
        <f t="shared" ref="G4:G8" si="1">(F4/$F$2)*10^6</f>
        <v>18.909534901214386</v>
      </c>
      <c r="H4" s="8">
        <v>889.31</v>
      </c>
      <c r="I4" s="8">
        <f t="shared" ref="I4:I8" si="2">(H4/$H$2)*10^6</f>
        <v>14.894119943703316</v>
      </c>
      <c r="J4" s="8">
        <f t="shared" ref="J4:J8" si="3">AVERAGE(E4,G4,I4)</f>
        <v>19.225508869297538</v>
      </c>
      <c r="K4" s="8">
        <f t="shared" ref="K4:K8" si="4">_xlfn.STDEV.P(E4,G4,I4)</f>
        <v>3.6723630647852024</v>
      </c>
      <c r="L4" s="8">
        <v>2153.56</v>
      </c>
      <c r="M4" s="8">
        <f t="shared" ref="M4:M8" si="5">(L4/$L$2)*10^6</f>
        <v>75.451470036897632</v>
      </c>
      <c r="N4" s="8">
        <v>2222.65</v>
      </c>
      <c r="O4" s="8">
        <f t="shared" ref="O4:O8" si="6">(N4/$N$2)*10^6</f>
        <v>77.628451935454692</v>
      </c>
      <c r="P4" s="8">
        <f t="shared" ref="P4:P8" si="7">AVERAGE(M4,O4)</f>
        <v>76.539960986176169</v>
      </c>
      <c r="Q4" s="8">
        <f t="shared" ref="Q4:Q8" si="8">_xlfn.STDEV.P(M4,O4)</f>
        <v>1.0884909492785297</v>
      </c>
      <c r="R4" s="8">
        <v>1224.56</v>
      </c>
      <c r="S4" s="8">
        <f t="shared" ref="S4:S8" si="9">(R4/$R$2)*10^6</f>
        <v>19.49817961407124</v>
      </c>
      <c r="T4" s="8">
        <v>1460.74</v>
      </c>
      <c r="U4" s="8">
        <f t="shared" ref="U4:U8" si="10">(T4/$T$2)*10^6</f>
        <v>21.597063742614999</v>
      </c>
      <c r="V4" s="8">
        <f t="shared" ref="V4:V8" si="11">AVERAGE(S4,U4)</f>
        <v>20.54762167834312</v>
      </c>
      <c r="W4" s="8">
        <f t="shared" ref="W4:W8" si="12">_xlfn.STDEV.P(S4,U4)</f>
        <v>1.0494420642718794</v>
      </c>
      <c r="X4" s="8">
        <v>1343.64</v>
      </c>
      <c r="Y4" s="8">
        <f t="shared" ref="Y4:Y8" si="13">(X4/$X$2)*10^6</f>
        <v>22.739750150574643</v>
      </c>
      <c r="Z4" s="8">
        <v>804.27</v>
      </c>
      <c r="AA4" s="8">
        <f t="shared" ref="AA4:AA8" si="14">(Z4/$Z$2)*10^6</f>
        <v>16.478275752464814</v>
      </c>
      <c r="AB4" s="8">
        <f t="shared" ref="AB4:AB8" si="15">AVERAGE(Y4,AA4)</f>
        <v>19.60901295151973</v>
      </c>
      <c r="AC4" s="8">
        <f t="shared" ref="AC4:AC8" si="16">_xlfn.STDEV.P(Y4,AA4)</f>
        <v>3.1307371990549031</v>
      </c>
      <c r="AD4" s="8">
        <v>2767.43</v>
      </c>
      <c r="AE4" s="8">
        <f t="shared" ref="AE4:AE8" si="17">(AD4/$AD$2)*10^6</f>
        <v>40.413760656245394</v>
      </c>
      <c r="AF4" s="8">
        <v>2599.15</v>
      </c>
      <c r="AG4" s="8">
        <f t="shared" ref="AG4:AG8" si="18">(AF4/$AF$2)*10^6</f>
        <v>39.134108302113404</v>
      </c>
      <c r="AH4" s="8">
        <v>1554.85</v>
      </c>
      <c r="AI4" s="8">
        <f t="shared" ref="AI4:AI8" si="19">(AH4/$AH$2)*10^6</f>
        <v>34.757661683830626</v>
      </c>
      <c r="AJ4" s="8">
        <f t="shared" ref="AJ4:AJ8" si="20">AVERAGE(AE4,AG4,AI4)</f>
        <v>38.101843547396477</v>
      </c>
      <c r="AK4" s="8">
        <f t="shared" ref="AK4:AK8" si="21">_xlfn.STDEV.P(AE4,AG4,AI4)</f>
        <v>2.4217131387113748</v>
      </c>
      <c r="AL4" s="8">
        <v>2107.4</v>
      </c>
      <c r="AM4" s="8">
        <f t="shared" ref="AM4:AM8" si="22">(AL4/$AL$2)*10^6</f>
        <v>30.870652449642815</v>
      </c>
      <c r="AN4" s="8">
        <v>2120.46</v>
      </c>
      <c r="AO4" s="8">
        <f t="shared" ref="AO4:AO8" si="23">(AN4/$AN$2)*10^6</f>
        <v>31.656604409346325</v>
      </c>
      <c r="AP4" s="8">
        <f t="shared" ref="AP4:AP8" si="24">AVERAGE(AM4,AO4)</f>
        <v>31.26362842949457</v>
      </c>
      <c r="AQ4" s="8">
        <f t="shared" ref="AQ4:AQ8" si="25">_xlfn.STDEV.P(AM4,AO4)</f>
        <v>0.39297597985175514</v>
      </c>
      <c r="AR4" s="8">
        <v>1813.04</v>
      </c>
      <c r="AS4" s="8">
        <f t="shared" ref="AS4:AS8" si="26">(AR4/$AR$2)*10^6</f>
        <v>26.853176359077896</v>
      </c>
      <c r="AT4" s="8">
        <v>1924.19</v>
      </c>
      <c r="AU4" s="8">
        <f t="shared" ref="AU4:AU8" si="27">(AT4/$AT$2)*10^6</f>
        <v>29.413255873107676</v>
      </c>
      <c r="AV4" s="8">
        <f t="shared" ref="AV4:AV8" si="28">AVERAGE(AS4,AU4)</f>
        <v>28.133216116092786</v>
      </c>
      <c r="AW4" s="8">
        <f t="shared" ref="AW4:AW8" si="29">_xlfn.STDEV.P(AS4,AU4)</f>
        <v>1.2800397570148903</v>
      </c>
      <c r="AX4" s="8">
        <v>812.28</v>
      </c>
      <c r="AY4" s="8">
        <f t="shared" ref="AY4:AY8" si="30">(AX4/$AX$2)*10^6</f>
        <v>23.161255061671838</v>
      </c>
      <c r="AZ4" s="8">
        <v>1293.58</v>
      </c>
      <c r="BA4" s="8">
        <f t="shared" ref="BA4:BA8" si="31">(AZ4/$AZ$2)*10^6</f>
        <v>20.369367921713437</v>
      </c>
      <c r="BB4" s="8">
        <v>1095.43</v>
      </c>
      <c r="BC4" s="8">
        <f t="shared" ref="BC4:BC8" si="32">(BB4/$BB$2)*10^6</f>
        <v>22.270483414045025</v>
      </c>
      <c r="BD4" s="8">
        <f t="shared" ref="BD4:BD8" si="33">AVERAGE(AY4,BA4,BC4)</f>
        <v>21.933702132476764</v>
      </c>
      <c r="BE4" s="8">
        <f t="shared" ref="BE4:BE8" si="34">_xlfn.STDEV.P(AY4,BA4,BC4)</f>
        <v>1.1643953149674855</v>
      </c>
    </row>
    <row r="5" spans="1:57">
      <c r="A5" s="8">
        <v>4</v>
      </c>
      <c r="B5" s="8">
        <v>593.42733499999997</v>
      </c>
      <c r="C5" s="8" t="s">
        <v>20</v>
      </c>
      <c r="D5" s="8">
        <v>429.1</v>
      </c>
      <c r="E5" s="8">
        <f t="shared" si="0"/>
        <v>8.3313130497840966</v>
      </c>
      <c r="F5" s="8">
        <v>556.15</v>
      </c>
      <c r="G5" s="8">
        <f t="shared" si="1"/>
        <v>9.5391559197706748</v>
      </c>
      <c r="H5" s="8">
        <v>499.12</v>
      </c>
      <c r="I5" s="8">
        <f t="shared" si="2"/>
        <v>8.3592371010122459</v>
      </c>
      <c r="J5" s="8">
        <f t="shared" si="3"/>
        <v>8.7432353568556724</v>
      </c>
      <c r="K5" s="8">
        <f t="shared" si="4"/>
        <v>0.56291627264478616</v>
      </c>
      <c r="L5" s="8">
        <v>2089.37</v>
      </c>
      <c r="M5" s="8">
        <f t="shared" si="5"/>
        <v>73.202528813217555</v>
      </c>
      <c r="N5" s="8">
        <v>2070.36</v>
      </c>
      <c r="O5" s="8">
        <f t="shared" si="6"/>
        <v>72.309559196944178</v>
      </c>
      <c r="P5" s="8">
        <f t="shared" si="7"/>
        <v>72.756044005080867</v>
      </c>
      <c r="Q5" s="8">
        <f t="shared" si="8"/>
        <v>0.44648480813668812</v>
      </c>
      <c r="R5" s="8">
        <v>1125.46</v>
      </c>
      <c r="S5" s="8">
        <f t="shared" si="9"/>
        <v>17.920249908908197</v>
      </c>
      <c r="T5" s="8">
        <v>1318.6</v>
      </c>
      <c r="U5" s="8">
        <f t="shared" si="10"/>
        <v>19.495521619872214</v>
      </c>
      <c r="V5" s="8">
        <f t="shared" si="11"/>
        <v>18.707885764390205</v>
      </c>
      <c r="W5" s="8">
        <f t="shared" si="12"/>
        <v>0.78763585548200865</v>
      </c>
      <c r="X5" s="8">
        <v>1137.48</v>
      </c>
      <c r="Y5" s="8">
        <f t="shared" si="13"/>
        <v>19.250700337349027</v>
      </c>
      <c r="Z5" s="8">
        <v>763.24</v>
      </c>
      <c r="AA5" s="8">
        <f t="shared" si="14"/>
        <v>15.637633114888338</v>
      </c>
      <c r="AB5" s="8">
        <f t="shared" si="15"/>
        <v>17.444166726118681</v>
      </c>
      <c r="AC5" s="8">
        <f t="shared" si="16"/>
        <v>1.8065336112303669</v>
      </c>
      <c r="AD5" s="8">
        <v>2417.75</v>
      </c>
      <c r="AE5" s="8">
        <f t="shared" si="17"/>
        <v>35.307259741578761</v>
      </c>
      <c r="AF5" s="8">
        <v>2393.75</v>
      </c>
      <c r="AG5" s="8">
        <f t="shared" si="18"/>
        <v>36.041502702107984</v>
      </c>
      <c r="AH5" s="8">
        <v>1425.66</v>
      </c>
      <c r="AI5" s="8">
        <f t="shared" si="19"/>
        <v>31.869703158613355</v>
      </c>
      <c r="AJ5" s="8">
        <f t="shared" si="20"/>
        <v>34.406155200766705</v>
      </c>
      <c r="AK5" s="8">
        <f t="shared" si="21"/>
        <v>1.8184187091865625</v>
      </c>
      <c r="AL5" s="8">
        <v>1732.97</v>
      </c>
      <c r="AM5" s="8">
        <f t="shared" si="22"/>
        <v>25.385742894399502</v>
      </c>
      <c r="AN5" s="8">
        <v>1662.87</v>
      </c>
      <c r="AO5" s="8">
        <f t="shared" si="23"/>
        <v>24.825187824420038</v>
      </c>
      <c r="AP5" s="8">
        <f t="shared" si="24"/>
        <v>25.10546535940977</v>
      </c>
      <c r="AQ5" s="8">
        <f t="shared" si="25"/>
        <v>0.2802775349897324</v>
      </c>
      <c r="AR5" s="8">
        <v>1775.02</v>
      </c>
      <c r="AS5" s="8">
        <f t="shared" si="26"/>
        <v>26.29005708693159</v>
      </c>
      <c r="AT5" s="8">
        <v>1796.02</v>
      </c>
      <c r="AU5" s="8">
        <f t="shared" si="27"/>
        <v>27.454043422540835</v>
      </c>
      <c r="AV5" s="8">
        <f t="shared" si="28"/>
        <v>26.872050254736212</v>
      </c>
      <c r="AW5" s="8">
        <f t="shared" si="29"/>
        <v>0.5819931678046224</v>
      </c>
      <c r="AX5" s="8">
        <v>777.25</v>
      </c>
      <c r="AY5" s="8">
        <f t="shared" si="30"/>
        <v>22.162413818737917</v>
      </c>
      <c r="AZ5" s="8">
        <v>1153.49</v>
      </c>
      <c r="BA5" s="8">
        <f t="shared" si="31"/>
        <v>18.163439604830959</v>
      </c>
      <c r="BB5" s="8">
        <v>929.32</v>
      </c>
      <c r="BC5" s="8">
        <f t="shared" si="32"/>
        <v>18.893407745214503</v>
      </c>
      <c r="BD5" s="8">
        <f t="shared" si="33"/>
        <v>19.739753722927791</v>
      </c>
      <c r="BE5" s="8">
        <f t="shared" si="34"/>
        <v>1.7388070290416151</v>
      </c>
    </row>
    <row r="6" spans="1:57">
      <c r="A6" s="8">
        <v>5</v>
      </c>
      <c r="B6" s="8">
        <v>805.56758100000002</v>
      </c>
      <c r="C6" s="8" t="s">
        <v>20</v>
      </c>
      <c r="D6" s="8">
        <v>33</v>
      </c>
      <c r="E6" s="8">
        <f t="shared" si="0"/>
        <v>0.6407208824117343</v>
      </c>
      <c r="F6" s="8">
        <v>43.01</v>
      </c>
      <c r="G6" s="8">
        <f t="shared" si="1"/>
        <v>0.73771302006533623</v>
      </c>
      <c r="H6" s="8">
        <v>39.01</v>
      </c>
      <c r="I6" s="8">
        <f t="shared" si="2"/>
        <v>0.6533375527137516</v>
      </c>
      <c r="J6" s="8">
        <f t="shared" si="3"/>
        <v>0.67725715173027412</v>
      </c>
      <c r="K6" s="8">
        <f t="shared" si="4"/>
        <v>4.3057938520767051E-2</v>
      </c>
      <c r="L6" s="8">
        <v>538.15</v>
      </c>
      <c r="M6" s="8">
        <f t="shared" si="5"/>
        <v>18.85445894256787</v>
      </c>
      <c r="N6" s="8">
        <v>562.15</v>
      </c>
      <c r="O6" s="8">
        <f t="shared" si="6"/>
        <v>19.633695928515891</v>
      </c>
      <c r="P6" s="8">
        <f t="shared" si="7"/>
        <v>19.244077435541882</v>
      </c>
      <c r="Q6" s="8">
        <f t="shared" si="8"/>
        <v>0.38961849297401052</v>
      </c>
      <c r="R6" s="8">
        <v>175.03</v>
      </c>
      <c r="S6" s="8">
        <f t="shared" si="9"/>
        <v>2.7869327577667815</v>
      </c>
      <c r="T6" s="8">
        <v>266.05</v>
      </c>
      <c r="U6" s="8">
        <f t="shared" si="10"/>
        <v>3.9335534104102861</v>
      </c>
      <c r="V6" s="8">
        <f t="shared" si="11"/>
        <v>3.360243084088534</v>
      </c>
      <c r="W6" s="8">
        <f t="shared" si="12"/>
        <v>0.57331032632174939</v>
      </c>
      <c r="X6" s="8">
        <v>283.06</v>
      </c>
      <c r="Y6" s="8">
        <f t="shared" si="13"/>
        <v>4.7905046572159637</v>
      </c>
      <c r="Z6" s="8">
        <v>187.03</v>
      </c>
      <c r="AA6" s="8">
        <f t="shared" si="14"/>
        <v>3.8319617963911301</v>
      </c>
      <c r="AB6" s="8">
        <f t="shared" si="15"/>
        <v>4.3112332268035471</v>
      </c>
      <c r="AC6" s="8">
        <f t="shared" si="16"/>
        <v>0.47927143041241671</v>
      </c>
      <c r="AD6" s="8">
        <v>410.1</v>
      </c>
      <c r="AE6" s="8">
        <f t="shared" si="17"/>
        <v>5.9888355785426324</v>
      </c>
      <c r="AF6" s="8">
        <v>484.13</v>
      </c>
      <c r="AG6" s="8">
        <f t="shared" si="18"/>
        <v>7.289304523518136</v>
      </c>
      <c r="AH6" s="8">
        <v>225.04</v>
      </c>
      <c r="AI6" s="8">
        <f t="shared" si="19"/>
        <v>5.0306230088621051</v>
      </c>
      <c r="AJ6" s="8">
        <f t="shared" si="20"/>
        <v>6.1029210369742906</v>
      </c>
      <c r="AK6" s="8">
        <f t="shared" si="21"/>
        <v>0.92562489343916643</v>
      </c>
      <c r="AL6" s="8">
        <v>255.05</v>
      </c>
      <c r="AM6" s="8">
        <f t="shared" si="22"/>
        <v>3.7361487649622287</v>
      </c>
      <c r="AN6" s="8">
        <v>228.04</v>
      </c>
      <c r="AO6" s="8">
        <f t="shared" si="23"/>
        <v>3.4044368059323613</v>
      </c>
      <c r="AP6" s="8">
        <f t="shared" si="24"/>
        <v>3.570292785447295</v>
      </c>
      <c r="AQ6" s="8">
        <f t="shared" si="25"/>
        <v>0.16585597951493369</v>
      </c>
      <c r="AR6" s="8">
        <v>309.06</v>
      </c>
      <c r="AS6" s="8">
        <f t="shared" si="26"/>
        <v>4.5775287282887387</v>
      </c>
      <c r="AT6" s="8">
        <v>338.07</v>
      </c>
      <c r="AU6" s="8">
        <f t="shared" si="27"/>
        <v>5.1677533991037841</v>
      </c>
      <c r="AV6" s="8">
        <f t="shared" si="28"/>
        <v>4.8726410636962614</v>
      </c>
      <c r="AW6" s="8">
        <f t="shared" si="29"/>
        <v>0.29511233540752269</v>
      </c>
      <c r="AX6" s="8">
        <v>76.010000000000005</v>
      </c>
      <c r="AY6" s="8">
        <f t="shared" si="30"/>
        <v>2.1673400763747432</v>
      </c>
      <c r="AZ6" s="8">
        <v>188.03</v>
      </c>
      <c r="BA6" s="8">
        <f t="shared" si="31"/>
        <v>2.9608159142223736</v>
      </c>
      <c r="BB6" s="8">
        <v>148.02000000000001</v>
      </c>
      <c r="BC6" s="8">
        <f t="shared" si="32"/>
        <v>3.0092995033429291</v>
      </c>
      <c r="BD6" s="8">
        <f t="shared" si="33"/>
        <v>2.7124851646466817</v>
      </c>
      <c r="BE6" s="8">
        <f t="shared" si="34"/>
        <v>0.38598362664217445</v>
      </c>
    </row>
    <row r="7" spans="1:57">
      <c r="A7" s="8">
        <v>6</v>
      </c>
      <c r="B7" s="8">
        <v>829.54419800000005</v>
      </c>
      <c r="C7" s="8" t="s">
        <v>20</v>
      </c>
      <c r="D7" s="8">
        <v>18</v>
      </c>
      <c r="E7" s="8">
        <f t="shared" si="0"/>
        <v>0.34948411767912774</v>
      </c>
      <c r="F7" s="8">
        <v>23</v>
      </c>
      <c r="G7" s="8">
        <f t="shared" si="1"/>
        <v>0.39449894121140983</v>
      </c>
      <c r="H7" s="8">
        <v>20</v>
      </c>
      <c r="I7" s="8">
        <f t="shared" si="2"/>
        <v>0.33495901190143634</v>
      </c>
      <c r="J7" s="8">
        <f t="shared" si="3"/>
        <v>0.35964735693065797</v>
      </c>
      <c r="K7" s="8">
        <f t="shared" si="4"/>
        <v>2.5347180903367319E-2</v>
      </c>
      <c r="L7" s="8">
        <v>283.06</v>
      </c>
      <c r="M7" s="8">
        <f t="shared" si="5"/>
        <v>9.9172036574993232</v>
      </c>
      <c r="N7" s="8">
        <v>297.06</v>
      </c>
      <c r="O7" s="8">
        <f t="shared" si="6"/>
        <v>10.375141354665002</v>
      </c>
      <c r="P7" s="8">
        <f t="shared" si="7"/>
        <v>10.146172506082163</v>
      </c>
      <c r="Q7" s="8">
        <f t="shared" si="8"/>
        <v>0.22896884858283961</v>
      </c>
      <c r="R7" s="8">
        <v>125.02</v>
      </c>
      <c r="S7" s="8">
        <f t="shared" si="9"/>
        <v>1.9906435089756214</v>
      </c>
      <c r="T7" s="8">
        <v>189.03</v>
      </c>
      <c r="U7" s="8">
        <f t="shared" si="10"/>
        <v>2.794811505994574</v>
      </c>
      <c r="V7" s="8">
        <f t="shared" si="11"/>
        <v>2.3927275074850978</v>
      </c>
      <c r="W7" s="8">
        <f t="shared" si="12"/>
        <v>0.40208399850947563</v>
      </c>
      <c r="X7" s="8">
        <v>202.04</v>
      </c>
      <c r="Y7" s="8">
        <f t="shared" si="13"/>
        <v>3.4193229737296456</v>
      </c>
      <c r="Z7" s="8">
        <v>142.02000000000001</v>
      </c>
      <c r="AA7" s="8">
        <f t="shared" si="14"/>
        <v>2.9097749790058725</v>
      </c>
      <c r="AB7" s="8">
        <f t="shared" si="15"/>
        <v>3.164548976367759</v>
      </c>
      <c r="AC7" s="8">
        <f t="shared" si="16"/>
        <v>0.25477399736188655</v>
      </c>
      <c r="AD7" s="8">
        <v>221.04</v>
      </c>
      <c r="AE7" s="8">
        <f t="shared" si="17"/>
        <v>3.227925423752898</v>
      </c>
      <c r="AF7" s="8">
        <v>280.06</v>
      </c>
      <c r="AG7" s="8">
        <f t="shared" si="18"/>
        <v>4.2167240717503347</v>
      </c>
      <c r="AH7" s="8">
        <v>117.02</v>
      </c>
      <c r="AI7" s="8">
        <f t="shared" si="19"/>
        <v>2.6159060811279926</v>
      </c>
      <c r="AJ7" s="8">
        <f t="shared" si="20"/>
        <v>3.3535185255437416</v>
      </c>
      <c r="AK7" s="8">
        <f t="shared" si="21"/>
        <v>0.65953760579571841</v>
      </c>
      <c r="AL7" s="8">
        <v>123.02</v>
      </c>
      <c r="AM7" s="8">
        <f t="shared" si="22"/>
        <v>1.8020820273109324</v>
      </c>
      <c r="AN7" s="8">
        <v>121.02</v>
      </c>
      <c r="AO7" s="8">
        <f t="shared" si="23"/>
        <v>1.8067222515959234</v>
      </c>
      <c r="AP7" s="8">
        <f t="shared" si="24"/>
        <v>1.804402139453428</v>
      </c>
      <c r="AQ7" s="8">
        <f t="shared" si="25"/>
        <v>2.3201121424955007E-3</v>
      </c>
      <c r="AR7" s="8">
        <v>179.03</v>
      </c>
      <c r="AS7" s="8">
        <f t="shared" si="26"/>
        <v>2.6516371197357564</v>
      </c>
      <c r="AT7" s="8">
        <v>175.03</v>
      </c>
      <c r="AU7" s="8">
        <f t="shared" si="27"/>
        <v>2.6755165422697531</v>
      </c>
      <c r="AV7" s="8">
        <f t="shared" si="28"/>
        <v>2.6635768310027546</v>
      </c>
      <c r="AW7" s="8">
        <f t="shared" si="29"/>
        <v>1.1939711266998332E-2</v>
      </c>
      <c r="AX7" s="8">
        <v>35</v>
      </c>
      <c r="AY7" s="8">
        <f t="shared" si="30"/>
        <v>0.99798582651119605</v>
      </c>
      <c r="AZ7" s="8">
        <v>110.02</v>
      </c>
      <c r="BA7" s="8">
        <f t="shared" si="31"/>
        <v>1.7324308189264774</v>
      </c>
      <c r="BB7" s="8">
        <v>93.01</v>
      </c>
      <c r="BC7" s="8">
        <f t="shared" si="32"/>
        <v>1.8909265423991746</v>
      </c>
      <c r="BD7" s="8">
        <f t="shared" si="33"/>
        <v>1.5404477292789494</v>
      </c>
      <c r="BE7" s="8">
        <f t="shared" si="34"/>
        <v>0.38899778110386285</v>
      </c>
    </row>
    <row r="8" spans="1:57">
      <c r="A8" s="8">
        <v>7</v>
      </c>
      <c r="B8" s="8">
        <v>833.54862100000003</v>
      </c>
      <c r="C8" s="8" t="s">
        <v>78</v>
      </c>
      <c r="D8" s="8">
        <v>14</v>
      </c>
      <c r="E8" s="8">
        <f t="shared" si="0"/>
        <v>0.27182098041709934</v>
      </c>
      <c r="F8" s="8">
        <v>11</v>
      </c>
      <c r="G8" s="8">
        <f t="shared" si="1"/>
        <v>0.18867340666632643</v>
      </c>
      <c r="H8" s="8">
        <v>22</v>
      </c>
      <c r="I8" s="8">
        <f t="shared" si="2"/>
        <v>0.36845491309157996</v>
      </c>
      <c r="J8" s="8">
        <f t="shared" si="3"/>
        <v>0.27631643339166856</v>
      </c>
      <c r="K8" s="8">
        <f t="shared" si="4"/>
        <v>7.3464296708075943E-2</v>
      </c>
      <c r="L8" s="8">
        <v>270.06</v>
      </c>
      <c r="M8" s="8">
        <f t="shared" si="5"/>
        <v>9.4617396302701469</v>
      </c>
      <c r="N8" s="8">
        <v>270.06</v>
      </c>
      <c r="O8" s="8">
        <f t="shared" si="6"/>
        <v>9.4321371919505506</v>
      </c>
      <c r="P8" s="8">
        <f t="shared" si="7"/>
        <v>9.4469384111103487</v>
      </c>
      <c r="Q8" s="8">
        <f t="shared" si="8"/>
        <v>1.4801219159798151E-2</v>
      </c>
      <c r="R8" s="8">
        <v>106.02</v>
      </c>
      <c r="S8" s="8">
        <f t="shared" si="9"/>
        <v>1.6881141003167124</v>
      </c>
      <c r="T8" s="8">
        <v>152.02000000000001</v>
      </c>
      <c r="U8" s="8">
        <f t="shared" si="10"/>
        <v>2.2476180772432688</v>
      </c>
      <c r="V8" s="8">
        <f t="shared" si="11"/>
        <v>1.9678660887799906</v>
      </c>
      <c r="W8" s="8">
        <f t="shared" si="12"/>
        <v>0.27975198846327831</v>
      </c>
      <c r="X8" s="8">
        <v>194.04</v>
      </c>
      <c r="Y8" s="8">
        <f t="shared" si="13"/>
        <v>3.2839310523782439</v>
      </c>
      <c r="Z8" s="8">
        <v>142.02000000000001</v>
      </c>
      <c r="AA8" s="8">
        <f t="shared" si="14"/>
        <v>2.9097749790058725</v>
      </c>
      <c r="AB8" s="8">
        <f t="shared" si="15"/>
        <v>3.0968530156920582</v>
      </c>
      <c r="AC8" s="8">
        <f t="shared" si="16"/>
        <v>0.18707803668618572</v>
      </c>
      <c r="AD8" s="8">
        <v>243.05</v>
      </c>
      <c r="AE8" s="8">
        <f t="shared" si="17"/>
        <v>3.5493452508285466</v>
      </c>
      <c r="AF8" s="8">
        <v>311.07</v>
      </c>
      <c r="AG8" s="8">
        <f t="shared" si="18"/>
        <v>4.683626212238007</v>
      </c>
      <c r="AH8" s="8">
        <v>154.03</v>
      </c>
      <c r="AI8" s="8">
        <f t="shared" si="19"/>
        <v>3.4432405885843851</v>
      </c>
      <c r="AJ8" s="8">
        <f t="shared" si="20"/>
        <v>3.8920706838836465</v>
      </c>
      <c r="AK8" s="8">
        <f t="shared" si="21"/>
        <v>0.5613879619233908</v>
      </c>
      <c r="AL8" s="8">
        <v>90.01</v>
      </c>
      <c r="AM8" s="8">
        <f t="shared" si="22"/>
        <v>1.3185287211693792</v>
      </c>
      <c r="AN8" s="8">
        <v>95.01</v>
      </c>
      <c r="AO8" s="8">
        <f t="shared" si="23"/>
        <v>1.4184158083302654</v>
      </c>
      <c r="AP8" s="8">
        <f t="shared" si="24"/>
        <v>1.3684722647498222</v>
      </c>
      <c r="AQ8" s="8">
        <f t="shared" si="25"/>
        <v>4.9943543580443062E-2</v>
      </c>
      <c r="AR8" s="8">
        <v>137.03</v>
      </c>
      <c r="AS8" s="8">
        <f t="shared" si="26"/>
        <v>2.0295695387219501</v>
      </c>
      <c r="AT8" s="8">
        <v>159.03</v>
      </c>
      <c r="AU8" s="8">
        <f t="shared" si="27"/>
        <v>2.4309398144155794</v>
      </c>
      <c r="AV8" s="8">
        <f t="shared" si="28"/>
        <v>2.230254676568765</v>
      </c>
      <c r="AW8" s="8">
        <f t="shared" si="29"/>
        <v>0.20068513784681463</v>
      </c>
      <c r="AX8" s="8">
        <v>32</v>
      </c>
      <c r="AY8" s="8">
        <f t="shared" si="30"/>
        <v>0.9124441842388078</v>
      </c>
      <c r="AZ8" s="8">
        <v>95.01</v>
      </c>
      <c r="BA8" s="8">
        <f t="shared" si="31"/>
        <v>1.4960757326504692</v>
      </c>
      <c r="BB8" s="8">
        <v>78.010000000000005</v>
      </c>
      <c r="BC8" s="8">
        <f t="shared" si="32"/>
        <v>1.5859711812983508</v>
      </c>
      <c r="BD8" s="8">
        <f t="shared" si="33"/>
        <v>1.3314970327292093</v>
      </c>
      <c r="BE8" s="8">
        <f t="shared" si="34"/>
        <v>0.29857915231178972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9C55D-3828-46EB-90BC-FD85F05BDFAB}">
  <dimension ref="A1:S25"/>
  <sheetViews>
    <sheetView workbookViewId="0">
      <selection activeCell="J1" sqref="J1:J1048576"/>
    </sheetView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</v>
      </c>
      <c r="C2" t="s">
        <v>19</v>
      </c>
      <c r="D2" t="s">
        <v>19</v>
      </c>
      <c r="E2" t="s">
        <v>20</v>
      </c>
      <c r="F2" t="s">
        <v>21</v>
      </c>
      <c r="G2">
        <v>0</v>
      </c>
      <c r="I2" t="s">
        <v>19</v>
      </c>
      <c r="J2">
        <v>49187526.810000002</v>
      </c>
      <c r="K2">
        <v>30569888</v>
      </c>
      <c r="L2" t="s">
        <v>22</v>
      </c>
      <c r="M2">
        <v>0.62</v>
      </c>
      <c r="N2">
        <v>60.04</v>
      </c>
      <c r="O2">
        <v>1</v>
      </c>
      <c r="P2">
        <v>0.14000000000000001</v>
      </c>
      <c r="Q2" s="3">
        <v>0</v>
      </c>
      <c r="R2" t="e" cm="1">
        <f t="array" aca="1" ref="R2" ca="1">-NAN(IND)</f>
        <v>#NAME?</v>
      </c>
      <c r="S2">
        <v>255</v>
      </c>
    </row>
    <row r="3" spans="1:19">
      <c r="A3">
        <v>2</v>
      </c>
      <c r="B3">
        <v>312.171243</v>
      </c>
      <c r="C3">
        <v>312.09929899999997</v>
      </c>
      <c r="D3">
        <v>312.27487300000001</v>
      </c>
      <c r="E3" t="s">
        <v>77</v>
      </c>
      <c r="G3">
        <v>-423.100324</v>
      </c>
      <c r="H3">
        <v>100</v>
      </c>
      <c r="I3">
        <v>7393</v>
      </c>
      <c r="J3">
        <v>3062.08</v>
      </c>
      <c r="K3">
        <v>3052</v>
      </c>
      <c r="L3" t="s">
        <v>22</v>
      </c>
      <c r="M3">
        <v>0</v>
      </c>
      <c r="N3">
        <v>0</v>
      </c>
      <c r="O3">
        <v>0</v>
      </c>
      <c r="P3">
        <v>0</v>
      </c>
      <c r="Q3" s="3">
        <v>0</v>
      </c>
      <c r="R3" t="e" cm="1">
        <f t="array" aca="1" ref="R3" ca="1">-NAN(IND)</f>
        <v>#NAME?</v>
      </c>
      <c r="S3">
        <v>255</v>
      </c>
    </row>
    <row r="4" spans="1:19">
      <c r="A4">
        <v>3</v>
      </c>
      <c r="B4">
        <v>567.32604300000003</v>
      </c>
      <c r="C4">
        <v>566.78932699999996</v>
      </c>
      <c r="D4">
        <v>567.83612100000005</v>
      </c>
      <c r="E4" t="s">
        <v>20</v>
      </c>
      <c r="G4">
        <v>0</v>
      </c>
      <c r="I4">
        <v>653</v>
      </c>
      <c r="J4">
        <v>1095.43</v>
      </c>
      <c r="K4">
        <v>1095</v>
      </c>
      <c r="L4" t="s">
        <v>22</v>
      </c>
      <c r="M4">
        <v>0</v>
      </c>
      <c r="N4">
        <v>0</v>
      </c>
      <c r="O4">
        <v>0</v>
      </c>
      <c r="P4">
        <v>0</v>
      </c>
      <c r="Q4" s="3">
        <v>0</v>
      </c>
      <c r="R4" t="e" cm="1">
        <f t="array" aca="1" ref="R4" ca="1">-NAN(IND)</f>
        <v>#NAME?</v>
      </c>
      <c r="S4">
        <v>255</v>
      </c>
    </row>
    <row r="5" spans="1:19">
      <c r="A5">
        <v>4</v>
      </c>
      <c r="B5">
        <v>593.40281000000004</v>
      </c>
      <c r="C5">
        <v>592.84090900000001</v>
      </c>
      <c r="D5">
        <v>593.94222300000001</v>
      </c>
      <c r="E5" t="s">
        <v>20</v>
      </c>
      <c r="G5">
        <v>0</v>
      </c>
      <c r="I5">
        <v>736</v>
      </c>
      <c r="J5">
        <v>929.32</v>
      </c>
      <c r="K5">
        <v>929</v>
      </c>
      <c r="L5" t="s">
        <v>22</v>
      </c>
      <c r="M5">
        <v>0</v>
      </c>
      <c r="N5">
        <v>0</v>
      </c>
      <c r="O5">
        <v>0</v>
      </c>
      <c r="P5">
        <v>0</v>
      </c>
      <c r="Q5" s="3">
        <v>0</v>
      </c>
      <c r="R5" t="e" cm="1">
        <f t="array" aca="1" ref="R5" ca="1">-NAN(IND)</f>
        <v>#NAME?</v>
      </c>
      <c r="S5">
        <v>16711680</v>
      </c>
    </row>
    <row r="6" spans="1:19">
      <c r="A6">
        <v>5</v>
      </c>
      <c r="B6">
        <v>805.508287</v>
      </c>
      <c r="C6">
        <v>804.74092199999996</v>
      </c>
      <c r="D6">
        <v>806.04143999999997</v>
      </c>
      <c r="E6" t="s">
        <v>20</v>
      </c>
      <c r="G6">
        <v>0</v>
      </c>
      <c r="I6">
        <v>958</v>
      </c>
      <c r="J6">
        <v>148.02000000000001</v>
      </c>
      <c r="K6">
        <v>148</v>
      </c>
      <c r="L6" t="s">
        <v>22</v>
      </c>
      <c r="M6">
        <v>0</v>
      </c>
      <c r="N6">
        <v>0</v>
      </c>
      <c r="O6">
        <v>0</v>
      </c>
      <c r="P6">
        <v>0</v>
      </c>
      <c r="Q6" s="3">
        <v>0</v>
      </c>
      <c r="R6" t="e" cm="1">
        <f t="array" aca="1" ref="R6" ca="1">-NAN(IND)</f>
        <v>#NAME?</v>
      </c>
      <c r="S6">
        <v>65280</v>
      </c>
    </row>
    <row r="7" spans="1:19">
      <c r="A7">
        <v>6</v>
      </c>
      <c r="B7">
        <v>829.41409999999996</v>
      </c>
      <c r="C7">
        <v>828.85814400000004</v>
      </c>
      <c r="D7">
        <v>830.14482899999996</v>
      </c>
      <c r="E7" t="s">
        <v>20</v>
      </c>
      <c r="G7">
        <v>0</v>
      </c>
      <c r="I7">
        <v>745</v>
      </c>
      <c r="J7">
        <v>93.01</v>
      </c>
      <c r="K7">
        <v>93</v>
      </c>
      <c r="L7" t="s">
        <v>22</v>
      </c>
      <c r="M7">
        <v>0</v>
      </c>
      <c r="N7">
        <v>0</v>
      </c>
      <c r="O7">
        <v>0</v>
      </c>
      <c r="P7">
        <v>0</v>
      </c>
      <c r="Q7" s="3">
        <v>0</v>
      </c>
      <c r="R7" t="e" cm="1">
        <f t="array" aca="1" ref="R7" ca="1">-NAN(IND)</f>
        <v>#NAME?</v>
      </c>
      <c r="S7">
        <v>16744448</v>
      </c>
    </row>
    <row r="8" spans="1:19">
      <c r="A8">
        <v>7</v>
      </c>
      <c r="B8">
        <v>833.47623899999996</v>
      </c>
      <c r="C8">
        <v>832.84904700000004</v>
      </c>
      <c r="D8">
        <v>834.048498</v>
      </c>
      <c r="E8" t="s">
        <v>78</v>
      </c>
      <c r="G8">
        <v>-50.764758</v>
      </c>
      <c r="H8">
        <v>100</v>
      </c>
      <c r="I8">
        <v>1358</v>
      </c>
      <c r="J8">
        <v>78.010000000000005</v>
      </c>
      <c r="K8">
        <v>78</v>
      </c>
      <c r="L8" t="s">
        <v>22</v>
      </c>
      <c r="M8">
        <v>0</v>
      </c>
      <c r="N8">
        <v>0</v>
      </c>
      <c r="O8">
        <v>0</v>
      </c>
      <c r="P8">
        <v>0</v>
      </c>
      <c r="Q8" s="3">
        <v>0</v>
      </c>
      <c r="R8" t="e" cm="1">
        <f t="array" aca="1" ref="R8" ca="1">-NAN(IND)</f>
        <v>#NAME?</v>
      </c>
      <c r="S8">
        <v>8453888</v>
      </c>
    </row>
    <row r="9" spans="1:19">
      <c r="Q9" s="3"/>
    </row>
    <row r="10" spans="1:19">
      <c r="Q10" s="3"/>
    </row>
    <row r="11" spans="1:19">
      <c r="Q11" s="3"/>
    </row>
    <row r="12" spans="1:19">
      <c r="Q12" s="3"/>
    </row>
    <row r="13" spans="1:19">
      <c r="Q13" s="3"/>
    </row>
    <row r="14" spans="1:19">
      <c r="Q14" s="3"/>
    </row>
    <row r="15" spans="1:19">
      <c r="Q15" s="3"/>
    </row>
    <row r="16" spans="1:19">
      <c r="Q16" s="3"/>
    </row>
    <row r="17" spans="17:17">
      <c r="Q17" s="3"/>
    </row>
    <row r="18" spans="17:17">
      <c r="Q18" s="3"/>
    </row>
    <row r="19" spans="17:17">
      <c r="Q19" s="3"/>
    </row>
    <row r="20" spans="17:17">
      <c r="Q20" s="3"/>
    </row>
    <row r="21" spans="17:17">
      <c r="Q21" s="3"/>
    </row>
    <row r="22" spans="17:17">
      <c r="Q22" s="3"/>
    </row>
    <row r="23" spans="17:17">
      <c r="Q23" s="3"/>
    </row>
    <row r="24" spans="17:17">
      <c r="Q24" s="3"/>
    </row>
    <row r="25" spans="17:17">
      <c r="Q25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I tura</vt:lpstr>
      <vt:lpstr>positive_II tura</vt:lpstr>
      <vt:lpstr>negative_II tura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Martyna</dc:creator>
  <cp:lastModifiedBy>user</cp:lastModifiedBy>
  <dcterms:created xsi:type="dcterms:W3CDTF">2021-03-03T11:54:49Z</dcterms:created>
  <dcterms:modified xsi:type="dcterms:W3CDTF">2021-10-01T10:53:55Z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1033-11.2.0.10017</vt:lpwstr>
  </property>
</Properties>
</file>